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sportscotland.sharepoint.com/sites/FIN_IntInvest/Published Website Information/2023-24/"/>
    </mc:Choice>
  </mc:AlternateContent>
  <xr:revisionPtr revIDLastSave="353" documentId="8_{812963F5-9D53-46D9-8FCA-584A45BB9BAF}" xr6:coauthVersionLast="47" xr6:coauthVersionMax="47" xr10:uidLastSave="{2295979C-F69F-43FD-88C8-47641D350CA3}"/>
  <bookViews>
    <workbookView xWindow="15075" yWindow="-21720" windowWidth="38640" windowHeight="21120" xr2:uid="{00000000-000D-0000-FFFF-FFFF00000000}"/>
  </bookViews>
  <sheets>
    <sheet name="SGB Membership" sheetId="1" r:id="rId1"/>
  </sheets>
  <definedNames>
    <definedName name="_xlnm.Print_Area" localSheetId="0">'SGB Membership'!$A$1:$BQ$69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 l="1"/>
  <c r="C5" i="1"/>
  <c r="D5" i="1"/>
  <c r="E5" i="1"/>
  <c r="G5" i="1"/>
  <c r="H5" i="1"/>
  <c r="I5" i="1"/>
  <c r="J5" i="1"/>
  <c r="K5" i="1"/>
  <c r="L5" i="1"/>
  <c r="M5" i="1"/>
  <c r="N5" i="1"/>
  <c r="O5" i="1"/>
  <c r="P5" i="1"/>
  <c r="Q5" i="1"/>
  <c r="R5" i="1"/>
  <c r="S5" i="1"/>
  <c r="T5" i="1"/>
  <c r="X5" i="1"/>
  <c r="Y5" i="1"/>
  <c r="AA5" i="1"/>
  <c r="AB5" i="1"/>
  <c r="AC5" i="1"/>
  <c r="AD5" i="1"/>
  <c r="AE5" i="1"/>
  <c r="AF5" i="1"/>
  <c r="AG5" i="1"/>
  <c r="AH5" i="1"/>
  <c r="AJ5" i="1"/>
  <c r="AK5" i="1"/>
  <c r="AL5" i="1"/>
  <c r="AM5" i="1"/>
  <c r="AN5" i="1"/>
  <c r="AO5" i="1"/>
  <c r="AP5" i="1"/>
  <c r="AQ5" i="1"/>
  <c r="AS5" i="1"/>
  <c r="AT5" i="1"/>
  <c r="AU5" i="1"/>
  <c r="AV5" i="1"/>
  <c r="AW5" i="1"/>
  <c r="AX5" i="1"/>
  <c r="AY5" i="1"/>
  <c r="AZ5" i="1"/>
  <c r="BB5" i="1"/>
  <c r="BC5" i="1"/>
  <c r="BD5" i="1"/>
  <c r="BE5" i="1"/>
  <c r="BF5" i="1"/>
  <c r="BG5" i="1"/>
  <c r="BH5" i="1"/>
  <c r="BI5" i="1"/>
  <c r="BK5" i="1"/>
  <c r="BL5" i="1"/>
  <c r="BM5" i="1"/>
  <c r="BN5" i="1"/>
  <c r="BO5" i="1"/>
  <c r="BP5" i="1"/>
  <c r="F5" i="1"/>
  <c r="BQ46" i="1"/>
  <c r="BQ47" i="1"/>
  <c r="BQ48" i="1"/>
  <c r="BQ50" i="1"/>
  <c r="BQ51" i="1"/>
  <c r="BQ52" i="1"/>
  <c r="BQ53" i="1"/>
  <c r="BQ54" i="1"/>
  <c r="BQ55" i="1"/>
  <c r="BQ56" i="1"/>
  <c r="BQ8" i="1"/>
  <c r="BQ5" i="1" s="1"/>
  <c r="BQ9" i="1"/>
  <c r="BQ10" i="1"/>
  <c r="BQ11" i="1"/>
  <c r="BQ12" i="1"/>
  <c r="BQ13" i="1"/>
  <c r="BQ14" i="1"/>
  <c r="BQ15" i="1"/>
  <c r="BQ16" i="1"/>
  <c r="BQ17" i="1"/>
  <c r="BQ18" i="1"/>
  <c r="BQ19" i="1"/>
  <c r="BQ21" i="1"/>
  <c r="BQ22" i="1"/>
  <c r="BQ23" i="1"/>
  <c r="BQ24" i="1"/>
  <c r="BQ25" i="1"/>
  <c r="BQ26" i="1"/>
  <c r="BQ27" i="1"/>
  <c r="BQ28" i="1"/>
  <c r="BQ29" i="1"/>
  <c r="BQ30" i="1"/>
  <c r="BQ31" i="1"/>
  <c r="BQ32" i="1"/>
  <c r="BQ33" i="1"/>
  <c r="BQ34" i="1"/>
  <c r="BQ35" i="1"/>
  <c r="BQ36" i="1"/>
  <c r="BQ37" i="1"/>
  <c r="BQ39" i="1"/>
  <c r="BQ41" i="1"/>
  <c r="BQ42" i="1"/>
  <c r="BQ43" i="1"/>
  <c r="BQ44" i="1"/>
  <c r="BQ45" i="1"/>
  <c r="BQ7" i="1"/>
  <c r="BJ56" i="1"/>
  <c r="BJ55" i="1"/>
  <c r="BJ54" i="1"/>
  <c r="BJ53" i="1"/>
  <c r="BJ52" i="1"/>
  <c r="BJ51" i="1"/>
  <c r="BJ50" i="1"/>
  <c r="BJ48" i="1"/>
  <c r="BJ47" i="1"/>
  <c r="BJ46" i="1"/>
  <c r="BJ45" i="1"/>
  <c r="BJ44" i="1"/>
  <c r="BJ43" i="1"/>
  <c r="BJ42" i="1"/>
  <c r="BJ41" i="1"/>
  <c r="BJ39" i="1"/>
  <c r="BJ37" i="1"/>
  <c r="BJ36" i="1"/>
  <c r="BJ35" i="1"/>
  <c r="BJ34" i="1"/>
  <c r="BJ33" i="1"/>
  <c r="BJ32" i="1"/>
  <c r="BJ31" i="1"/>
  <c r="BJ30" i="1"/>
  <c r="BJ29" i="1"/>
  <c r="BJ28" i="1"/>
  <c r="BJ27" i="1"/>
  <c r="BJ26" i="1"/>
  <c r="BJ25" i="1"/>
  <c r="BJ24" i="1"/>
  <c r="BJ23" i="1"/>
  <c r="BJ22" i="1"/>
  <c r="BJ21" i="1"/>
  <c r="BJ19" i="1"/>
  <c r="BJ18" i="1"/>
  <c r="BJ17" i="1"/>
  <c r="BJ16" i="1"/>
  <c r="BJ15" i="1"/>
  <c r="BJ14" i="1"/>
  <c r="BJ13" i="1"/>
  <c r="BJ12" i="1"/>
  <c r="BJ11" i="1"/>
  <c r="BJ10" i="1"/>
  <c r="BJ9" i="1"/>
  <c r="BJ5" i="1" s="1"/>
  <c r="BJ8" i="1"/>
  <c r="BJ7" i="1"/>
  <c r="BA56" i="1"/>
  <c r="BA55" i="1"/>
  <c r="BA54" i="1"/>
  <c r="BA53" i="1"/>
  <c r="BA52" i="1"/>
  <c r="BA51" i="1"/>
  <c r="BA50" i="1"/>
  <c r="BA48" i="1"/>
  <c r="BA47" i="1"/>
  <c r="BA46" i="1"/>
  <c r="BA45" i="1"/>
  <c r="BA44" i="1"/>
  <c r="BA43" i="1"/>
  <c r="BA42" i="1"/>
  <c r="BA41" i="1"/>
  <c r="BA39" i="1"/>
  <c r="BA37" i="1"/>
  <c r="BA36" i="1"/>
  <c r="BA35" i="1"/>
  <c r="BA34" i="1"/>
  <c r="BA33" i="1"/>
  <c r="BA32" i="1"/>
  <c r="BA31" i="1"/>
  <c r="BA30" i="1"/>
  <c r="BA29" i="1"/>
  <c r="BA28" i="1"/>
  <c r="BA27" i="1"/>
  <c r="BA26" i="1"/>
  <c r="BA25" i="1"/>
  <c r="BA24" i="1"/>
  <c r="BA23" i="1"/>
  <c r="BA22" i="1"/>
  <c r="BA21" i="1"/>
  <c r="BA20" i="1"/>
  <c r="BA19" i="1"/>
  <c r="BA18" i="1"/>
  <c r="BA17" i="1"/>
  <c r="BA16" i="1"/>
  <c r="BA15" i="1"/>
  <c r="BA14" i="1"/>
  <c r="BA13" i="1"/>
  <c r="BA12" i="1"/>
  <c r="BA11" i="1"/>
  <c r="BA10" i="1"/>
  <c r="BA9" i="1"/>
  <c r="BA8" i="1"/>
  <c r="BA7" i="1"/>
  <c r="BA5" i="1" s="1"/>
  <c r="AR44" i="1"/>
  <c r="Z11" i="1"/>
  <c r="AR10" i="1"/>
  <c r="AI10" i="1"/>
  <c r="AR39" i="1" l="1"/>
  <c r="AR41" i="1"/>
  <c r="AR42" i="1"/>
  <c r="AR56" i="1"/>
  <c r="AR55" i="1"/>
  <c r="AR54" i="1"/>
  <c r="AR53" i="1"/>
  <c r="AR52" i="1"/>
  <c r="AR51" i="1"/>
  <c r="LD50" i="1" s="1"/>
  <c r="LE50" i="1" s="1"/>
  <c r="AR50" i="1"/>
  <c r="AR49" i="1"/>
  <c r="AR48" i="1"/>
  <c r="AR47" i="1"/>
  <c r="AR46" i="1"/>
  <c r="AR45" i="1"/>
  <c r="AR43" i="1"/>
  <c r="AR37" i="1"/>
  <c r="AR36" i="1"/>
  <c r="AR35" i="1"/>
  <c r="AR34" i="1"/>
  <c r="AR33" i="1"/>
  <c r="AR32" i="1"/>
  <c r="AR31" i="1"/>
  <c r="LD30" i="1" s="1"/>
  <c r="LE30" i="1" s="1"/>
  <c r="AR30" i="1"/>
  <c r="AR29" i="1"/>
  <c r="AR28" i="1"/>
  <c r="AR27" i="1"/>
  <c r="AR26" i="1"/>
  <c r="AR25" i="1"/>
  <c r="AR24" i="1"/>
  <c r="AR23" i="1"/>
  <c r="AR22" i="1"/>
  <c r="AR21" i="1"/>
  <c r="AR20" i="1"/>
  <c r="AR19" i="1"/>
  <c r="AR18" i="1"/>
  <c r="AR17" i="1"/>
  <c r="AR16" i="1"/>
  <c r="AR15" i="1"/>
  <c r="AR14" i="1"/>
  <c r="AR13" i="1"/>
  <c r="AR12" i="1"/>
  <c r="AR11" i="1"/>
  <c r="AR9" i="1"/>
  <c r="AR8" i="1"/>
  <c r="AR7" i="1"/>
  <c r="AI24" i="1"/>
  <c r="AI56" i="1"/>
  <c r="AI7" i="1"/>
  <c r="AI8" i="1"/>
  <c r="AI9" i="1"/>
  <c r="AI11" i="1"/>
  <c r="AI12" i="1"/>
  <c r="AI13" i="1"/>
  <c r="AI14" i="1"/>
  <c r="AI15" i="1"/>
  <c r="AI16" i="1"/>
  <c r="AI17" i="1"/>
  <c r="AI18" i="1"/>
  <c r="AI19" i="1"/>
  <c r="AI20" i="1"/>
  <c r="AI21" i="1"/>
  <c r="AI22" i="1"/>
  <c r="AI23" i="1"/>
  <c r="AI25" i="1"/>
  <c r="AI26" i="1"/>
  <c r="AI27" i="1"/>
  <c r="AI28" i="1"/>
  <c r="AI29" i="1"/>
  <c r="AI30" i="1"/>
  <c r="AI31" i="1"/>
  <c r="AI32" i="1"/>
  <c r="AI33" i="1"/>
  <c r="AI34" i="1"/>
  <c r="AI35" i="1"/>
  <c r="AI36" i="1"/>
  <c r="AI37" i="1"/>
  <c r="AI39" i="1"/>
  <c r="AI41" i="1"/>
  <c r="AI42" i="1"/>
  <c r="AI43" i="1"/>
  <c r="AI44" i="1"/>
  <c r="AI45" i="1"/>
  <c r="AI46" i="1"/>
  <c r="AI47" i="1"/>
  <c r="AI48" i="1"/>
  <c r="AI49" i="1"/>
  <c r="AI50" i="1"/>
  <c r="AI51" i="1"/>
  <c r="AI52" i="1"/>
  <c r="AI53" i="1"/>
  <c r="AI54" i="1"/>
  <c r="AI55" i="1"/>
  <c r="AI5" i="1" l="1"/>
  <c r="AR5" i="1"/>
  <c r="W6" i="1"/>
  <c r="W5" i="1" s="1"/>
  <c r="V6" i="1"/>
  <c r="V5" i="1" s="1"/>
  <c r="Z56" i="1"/>
  <c r="Z55" i="1"/>
  <c r="Z54" i="1"/>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21" i="1"/>
  <c r="Z20" i="1"/>
  <c r="Z19" i="1"/>
  <c r="Z18" i="1"/>
  <c r="Z17" i="1"/>
  <c r="Z16" i="1"/>
  <c r="Z15" i="1"/>
  <c r="Z14" i="1"/>
  <c r="Z13" i="1"/>
  <c r="Z12" i="1"/>
  <c r="Z10" i="1"/>
  <c r="Z9" i="1"/>
  <c r="Z8" i="1"/>
  <c r="Z7" i="1"/>
  <c r="Z6" i="1" l="1"/>
  <c r="Z5" i="1" s="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50" i="1"/>
  <c r="U51" i="1"/>
  <c r="U52" i="1"/>
  <c r="U53" i="1"/>
  <c r="U54" i="1"/>
  <c r="U55" i="1"/>
  <c r="U6" i="1"/>
  <c r="U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Gary.Rodden</author>
  </authors>
  <commentList>
    <comment ref="BA45" authorId="0" shapeId="0" xr:uid="{6F395714-5A6C-4CAB-8060-13F3389CFCA6}">
      <text>
        <r>
          <rPr>
            <sz val="9"/>
            <color indexed="81"/>
            <rFont val="Tahoma"/>
            <charset val="1"/>
          </rPr>
          <t xml:space="preserve">Data not provided
</t>
        </r>
      </text>
    </comment>
    <comment ref="BJ45" authorId="0" shapeId="0" xr:uid="{0C88707E-D20F-4353-968F-63D9ECA334E4}">
      <text>
        <r>
          <rPr>
            <sz val="9"/>
            <color indexed="81"/>
            <rFont val="Tahoma"/>
            <charset val="1"/>
          </rPr>
          <t xml:space="preserve">Data not provided
</t>
        </r>
      </text>
    </comment>
  </commentList>
</comments>
</file>

<file path=xl/sharedStrings.xml><?xml version="1.0" encoding="utf-8"?>
<sst xmlns="http://schemas.openxmlformats.org/spreadsheetml/2006/main" count="363" uniqueCount="139">
  <si>
    <t>Scottish Governing Body (SGB) Membership Summary</t>
  </si>
  <si>
    <t>c</t>
  </si>
  <si>
    <t>Sport for Life</t>
  </si>
  <si>
    <t>SGB Name</t>
  </si>
  <si>
    <t>Adult Male
2014-2015</t>
  </si>
  <si>
    <t>Adult Female
2014-2015</t>
  </si>
  <si>
    <t>Junior Male
2014-2015</t>
  </si>
  <si>
    <t>Junior Female 
2014-2015</t>
  </si>
  <si>
    <t>Membership Period 
2014-2015</t>
  </si>
  <si>
    <t>Adult Male
2015-2016</t>
  </si>
  <si>
    <t>Adult Female
2015-2016</t>
  </si>
  <si>
    <t>Junior Male
2015-2016</t>
  </si>
  <si>
    <t>Junior Female 
2015-2016</t>
  </si>
  <si>
    <t>Membership Period    2015-2016</t>
  </si>
  <si>
    <t>Adult Male
2016-2017</t>
  </si>
  <si>
    <t>Adult Female
2016-2017</t>
  </si>
  <si>
    <t>Junior Male
2016-2017</t>
  </si>
  <si>
    <t>Junior Female 
2016-2017</t>
  </si>
  <si>
    <t>Membership Period    2016-2017</t>
  </si>
  <si>
    <t>Adult Male
2017-2018</t>
  </si>
  <si>
    <t>Adult Female
2017-2018</t>
  </si>
  <si>
    <t>Junior Male
2017-2018</t>
  </si>
  <si>
    <t>Junior Female 
2017-2018</t>
  </si>
  <si>
    <t>Membership Period    2017-2018</t>
  </si>
  <si>
    <t>Adult Male
2018-2019</t>
  </si>
  <si>
    <t>Adult Female
2018-2019</t>
  </si>
  <si>
    <t>Junior Male
2018-2019</t>
  </si>
  <si>
    <t>Junior Female 
2018-2019</t>
  </si>
  <si>
    <t>Membership Period
2018-2019</t>
  </si>
  <si>
    <t>Adult Male
2019-2020</t>
  </si>
  <si>
    <t>Adult Female 
2019-2020</t>
  </si>
  <si>
    <r>
      <t>Adult
Non-Binary
2019-2020</t>
    </r>
    <r>
      <rPr>
        <b/>
        <vertAlign val="superscript"/>
        <sz val="8"/>
        <rFont val="Calibri"/>
        <family val="2"/>
        <scheme val="minor"/>
      </rPr>
      <t>4</t>
    </r>
  </si>
  <si>
    <r>
      <t>Adult
Prefer Not to Say
2019-2020</t>
    </r>
    <r>
      <rPr>
        <b/>
        <vertAlign val="superscript"/>
        <sz val="8"/>
        <rFont val="Calibri"/>
        <family val="2"/>
        <scheme val="minor"/>
      </rPr>
      <t>4</t>
    </r>
  </si>
  <si>
    <t>Junior Male 
2019-2020</t>
  </si>
  <si>
    <t>Junior Female
 2019-2020</t>
  </si>
  <si>
    <r>
      <t>Junior
Non-Binary
2019-2020</t>
    </r>
    <r>
      <rPr>
        <b/>
        <vertAlign val="superscript"/>
        <sz val="8"/>
        <rFont val="Calibri"/>
        <family val="2"/>
        <scheme val="minor"/>
      </rPr>
      <t>4</t>
    </r>
  </si>
  <si>
    <r>
      <t>Junior
Prefer Not to Say
2019-2020</t>
    </r>
    <r>
      <rPr>
        <b/>
        <vertAlign val="superscript"/>
        <sz val="8"/>
        <rFont val="Calibri"/>
        <family val="2"/>
        <scheme val="minor"/>
      </rPr>
      <t>4</t>
    </r>
  </si>
  <si>
    <t>Membership Period 2019-2020</t>
  </si>
  <si>
    <t>Adult Male
2020-2021</t>
  </si>
  <si>
    <t>Adult Female 
2020-2021</t>
  </si>
  <si>
    <r>
      <t>Adult
Non-Binary
2020-2021</t>
    </r>
    <r>
      <rPr>
        <b/>
        <vertAlign val="superscript"/>
        <sz val="8"/>
        <rFont val="Calibri"/>
        <family val="2"/>
        <scheme val="minor"/>
      </rPr>
      <t>4</t>
    </r>
  </si>
  <si>
    <r>
      <t>Adult
Prefer Not to Say
2020-2021</t>
    </r>
    <r>
      <rPr>
        <b/>
        <vertAlign val="superscript"/>
        <sz val="8"/>
        <rFont val="Calibri"/>
        <family val="2"/>
        <scheme val="minor"/>
      </rPr>
      <t>4</t>
    </r>
  </si>
  <si>
    <t>Junior Male 
2020-2021</t>
  </si>
  <si>
    <t>Junior Female
 2020-2021</t>
  </si>
  <si>
    <r>
      <t>Junior
Non-Binary
2020-2021</t>
    </r>
    <r>
      <rPr>
        <b/>
        <vertAlign val="superscript"/>
        <sz val="8"/>
        <rFont val="Calibri"/>
        <family val="2"/>
        <scheme val="minor"/>
      </rPr>
      <t>4</t>
    </r>
  </si>
  <si>
    <r>
      <t>Junior
Prefer Not to Say
2020-2021</t>
    </r>
    <r>
      <rPr>
        <b/>
        <vertAlign val="superscript"/>
        <sz val="8"/>
        <rFont val="Calibri"/>
        <family val="2"/>
        <scheme val="minor"/>
      </rPr>
      <t>4</t>
    </r>
  </si>
  <si>
    <r>
      <t xml:space="preserve">Membership Period 2020-2021 </t>
    </r>
    <r>
      <rPr>
        <b/>
        <sz val="6"/>
        <rFont val="Calibri"/>
        <family val="2"/>
      </rPr>
      <t>⁷</t>
    </r>
  </si>
  <si>
    <t>Adult Male
2021-2022</t>
  </si>
  <si>
    <t>Adult Female 
2021-2022</t>
  </si>
  <si>
    <r>
      <rPr>
        <b/>
        <sz val="8"/>
        <color rgb="FF000000"/>
        <rFont val="Calibri"/>
      </rPr>
      <t>Adult
Non-Binary
2021-2022</t>
    </r>
    <r>
      <rPr>
        <b/>
        <vertAlign val="superscript"/>
        <sz val="8"/>
        <color rgb="FF000000"/>
        <rFont val="Calibri"/>
      </rPr>
      <t>4</t>
    </r>
  </si>
  <si>
    <r>
      <rPr>
        <b/>
        <sz val="8"/>
        <color rgb="FF000000"/>
        <rFont val="Calibri"/>
      </rPr>
      <t>Adult
Prefer Not to Say
2021-2022</t>
    </r>
    <r>
      <rPr>
        <b/>
        <vertAlign val="superscript"/>
        <sz val="8"/>
        <color rgb="FF000000"/>
        <rFont val="Calibri"/>
      </rPr>
      <t>4</t>
    </r>
  </si>
  <si>
    <t>Junior Male 
2021-2022</t>
  </si>
  <si>
    <t>Junior Female
2021-2022</t>
  </si>
  <si>
    <r>
      <rPr>
        <b/>
        <sz val="8"/>
        <color rgb="FF000000"/>
        <rFont val="Calibri"/>
      </rPr>
      <t>Junior
Non-Binary
2021-2022</t>
    </r>
    <r>
      <rPr>
        <b/>
        <vertAlign val="superscript"/>
        <sz val="8"/>
        <color rgb="FF000000"/>
        <rFont val="Calibri"/>
      </rPr>
      <t>4</t>
    </r>
  </si>
  <si>
    <r>
      <rPr>
        <b/>
        <sz val="8"/>
        <color rgb="FF000000"/>
        <rFont val="Calibri"/>
      </rPr>
      <t>Junior
Prefer Not to Say
2021-2022</t>
    </r>
    <r>
      <rPr>
        <b/>
        <vertAlign val="superscript"/>
        <sz val="8"/>
        <color rgb="FF000000"/>
        <rFont val="Calibri"/>
      </rPr>
      <t>4</t>
    </r>
  </si>
  <si>
    <r>
      <rPr>
        <b/>
        <sz val="8"/>
        <color rgb="FF000000"/>
        <rFont val="Calibri"/>
      </rPr>
      <t xml:space="preserve">Membership Period 2021-2022 </t>
    </r>
    <r>
      <rPr>
        <b/>
        <sz val="6"/>
        <color rgb="FF000000"/>
        <rFont val="Calibri"/>
      </rPr>
      <t>⁷</t>
    </r>
  </si>
  <si>
    <t>Adult Male
2022-2023</t>
  </si>
  <si>
    <t>Adult Female 
2022-2023</t>
  </si>
  <si>
    <r>
      <rPr>
        <b/>
        <sz val="8"/>
        <color rgb="FF000000"/>
        <rFont val="Calibri"/>
      </rPr>
      <t>Adult
Non-Binary
2022-2023</t>
    </r>
    <r>
      <rPr>
        <b/>
        <vertAlign val="superscript"/>
        <sz val="8"/>
        <color rgb="FF000000"/>
        <rFont val="Calibri"/>
      </rPr>
      <t>4</t>
    </r>
  </si>
  <si>
    <r>
      <rPr>
        <b/>
        <sz val="8"/>
        <color rgb="FF000000"/>
        <rFont val="Calibri"/>
      </rPr>
      <t>Adult
Prefer Not to Say
2022-2023</t>
    </r>
    <r>
      <rPr>
        <b/>
        <vertAlign val="superscript"/>
        <sz val="8"/>
        <color rgb="FF000000"/>
        <rFont val="Calibri"/>
      </rPr>
      <t>4</t>
    </r>
  </si>
  <si>
    <t>Junior Male 
2022-2023</t>
  </si>
  <si>
    <t>Junior Female
2022-2023</t>
  </si>
  <si>
    <r>
      <rPr>
        <b/>
        <sz val="8"/>
        <color rgb="FF000000"/>
        <rFont val="Calibri"/>
      </rPr>
      <t>Junior
Non-Binary
2022-2023</t>
    </r>
    <r>
      <rPr>
        <b/>
        <vertAlign val="superscript"/>
        <sz val="8"/>
        <color rgb="FF000000"/>
        <rFont val="Calibri"/>
      </rPr>
      <t>4</t>
    </r>
  </si>
  <si>
    <r>
      <rPr>
        <b/>
        <sz val="8"/>
        <color rgb="FF000000"/>
        <rFont val="Calibri"/>
      </rPr>
      <t>Junior
Prefer Not to Say
2022-2023</t>
    </r>
    <r>
      <rPr>
        <b/>
        <vertAlign val="superscript"/>
        <sz val="8"/>
        <color rgb="FF000000"/>
        <rFont val="Calibri"/>
      </rPr>
      <t>4</t>
    </r>
  </si>
  <si>
    <r>
      <rPr>
        <b/>
        <sz val="8"/>
        <color rgb="FF000000"/>
        <rFont val="Calibri"/>
      </rPr>
      <t xml:space="preserve">Membership Period 2022-2023 </t>
    </r>
    <r>
      <rPr>
        <b/>
        <sz val="6"/>
        <color rgb="FF000000"/>
        <rFont val="Calibri"/>
      </rPr>
      <t>⁷</t>
    </r>
  </si>
  <si>
    <t>Adult Male
2023-2024</t>
  </si>
  <si>
    <t>Adult
Female
2023-2024</t>
  </si>
  <si>
    <t>Adult
Prefer not to Say
2023-2024</t>
  </si>
  <si>
    <t>Junior Male
2023-2024</t>
  </si>
  <si>
    <t>Junior
Female
2023-2024</t>
  </si>
  <si>
    <t>Junior 
Prefer not
to say 
2023-2024</t>
  </si>
  <si>
    <t>Membership Period 2023-2024</t>
  </si>
  <si>
    <r>
      <t>Angling</t>
    </r>
    <r>
      <rPr>
        <vertAlign val="superscript"/>
        <sz val="8"/>
        <color rgb="FF000000"/>
        <rFont val="Calibri"/>
        <family val="2"/>
        <scheme val="minor"/>
      </rPr>
      <t>5</t>
    </r>
  </si>
  <si>
    <t>N/A</t>
  </si>
  <si>
    <t>n/a</t>
  </si>
  <si>
    <t>Aquatics ⁸</t>
  </si>
  <si>
    <t>Archery ⁸</t>
  </si>
  <si>
    <t>Athletics</t>
  </si>
  <si>
    <t>Badminton</t>
  </si>
  <si>
    <t>Basketball ⁸</t>
  </si>
  <si>
    <t>Bowling</t>
  </si>
  <si>
    <t>-</t>
  </si>
  <si>
    <t>Boxing</t>
  </si>
  <si>
    <t>Canoe</t>
  </si>
  <si>
    <r>
      <t>Cricket</t>
    </r>
    <r>
      <rPr>
        <vertAlign val="superscript"/>
        <sz val="8"/>
        <color indexed="8"/>
        <rFont val="Calibri"/>
        <family val="2"/>
        <scheme val="minor"/>
      </rPr>
      <t>1</t>
    </r>
  </si>
  <si>
    <t>Croquet</t>
  </si>
  <si>
    <t>Curling</t>
  </si>
  <si>
    <t>Cycling</t>
  </si>
  <si>
    <t>Dancesport</t>
  </si>
  <si>
    <r>
      <t>Disability Sport</t>
    </r>
    <r>
      <rPr>
        <vertAlign val="superscript"/>
        <sz val="8"/>
        <color indexed="8"/>
        <rFont val="Calibri"/>
        <family val="2"/>
        <scheme val="minor"/>
      </rPr>
      <t>2</t>
    </r>
  </si>
  <si>
    <t>Equestrian ⁸</t>
  </si>
  <si>
    <t>Fencing</t>
  </si>
  <si>
    <t>Football</t>
  </si>
  <si>
    <r>
      <t>Golf</t>
    </r>
    <r>
      <rPr>
        <vertAlign val="superscript"/>
        <sz val="8"/>
        <color rgb="FF000000"/>
        <rFont val="Calibri"/>
        <family val="2"/>
        <scheme val="minor"/>
      </rPr>
      <t>6</t>
    </r>
  </si>
  <si>
    <t>Gymnastics ⁸</t>
  </si>
  <si>
    <t>Handball ⁸</t>
  </si>
  <si>
    <t>Hang Gliding and Paragliding</t>
  </si>
  <si>
    <t>Hockey</t>
  </si>
  <si>
    <t>Ju Jitsu</t>
  </si>
  <si>
    <t>Judo</t>
  </si>
  <si>
    <t>Karate ⁸</t>
  </si>
  <si>
    <t>Lacrosse</t>
  </si>
  <si>
    <t>Modern Pentathlon</t>
  </si>
  <si>
    <t>Motor Sports</t>
  </si>
  <si>
    <t>Mountaineering</t>
  </si>
  <si>
    <t>Netball</t>
  </si>
  <si>
    <t>Orienteering</t>
  </si>
  <si>
    <r>
      <t>Ramblers</t>
    </r>
    <r>
      <rPr>
        <vertAlign val="superscript"/>
        <sz val="8"/>
        <color rgb="FF000000"/>
        <rFont val="Calibri"/>
        <family val="2"/>
        <scheme val="minor"/>
      </rPr>
      <t>5</t>
    </r>
  </si>
  <si>
    <t>Rowing</t>
  </si>
  <si>
    <r>
      <t>Rugby League</t>
    </r>
    <r>
      <rPr>
        <vertAlign val="superscript"/>
        <sz val="8"/>
        <color indexed="8"/>
        <rFont val="Calibri"/>
        <family val="2"/>
        <scheme val="minor"/>
      </rPr>
      <t>1</t>
    </r>
    <r>
      <rPr>
        <sz val="8"/>
        <color indexed="8"/>
        <rFont val="Calibri"/>
        <family val="2"/>
        <scheme val="minor"/>
      </rPr>
      <t xml:space="preserve"> </t>
    </r>
    <r>
      <rPr>
        <vertAlign val="superscript"/>
        <sz val="8"/>
        <color rgb="FF000000"/>
        <rFont val="Calibri"/>
        <family val="2"/>
        <scheme val="minor"/>
      </rPr>
      <t>5</t>
    </r>
  </si>
  <si>
    <t>Rugby Union</t>
  </si>
  <si>
    <t>Sailing</t>
  </si>
  <si>
    <t>Shinty</t>
  </si>
  <si>
    <r>
      <t>Snowsport</t>
    </r>
    <r>
      <rPr>
        <vertAlign val="superscript"/>
        <sz val="8"/>
        <color indexed="8"/>
        <rFont val="Calibri"/>
        <family val="2"/>
        <scheme val="minor"/>
      </rPr>
      <t>1</t>
    </r>
  </si>
  <si>
    <t>Squash</t>
  </si>
  <si>
    <t>Sub Aqua</t>
  </si>
  <si>
    <r>
      <t>Surfing</t>
    </r>
    <r>
      <rPr>
        <vertAlign val="superscript"/>
        <sz val="8"/>
        <color indexed="8"/>
        <rFont val="Calibri"/>
        <family val="2"/>
        <scheme val="minor"/>
      </rPr>
      <t>1</t>
    </r>
  </si>
  <si>
    <t>Table Tennis</t>
  </si>
  <si>
    <r>
      <t>Taekwondo</t>
    </r>
    <r>
      <rPr>
        <vertAlign val="superscript"/>
        <sz val="8"/>
        <color rgb="FF000000"/>
        <rFont val="Calibri"/>
        <family val="2"/>
      </rPr>
      <t>³</t>
    </r>
  </si>
  <si>
    <r>
      <t>Target Shooting</t>
    </r>
    <r>
      <rPr>
        <vertAlign val="superscript"/>
        <sz val="8"/>
        <color indexed="8"/>
        <rFont val="Calibri"/>
        <family val="2"/>
        <scheme val="minor"/>
      </rPr>
      <t>1</t>
    </r>
  </si>
  <si>
    <r>
      <t>Tennis</t>
    </r>
    <r>
      <rPr>
        <sz val="8"/>
        <color indexed="8"/>
        <rFont val="Calibri"/>
        <family val="2"/>
      </rPr>
      <t>⁹</t>
    </r>
  </si>
  <si>
    <t>Triathlon ⁸</t>
  </si>
  <si>
    <t>Tug of War</t>
  </si>
  <si>
    <t>Volleyball</t>
  </si>
  <si>
    <t>Waterski &amp; Wakeboard</t>
  </si>
  <si>
    <t>Wrestling</t>
  </si>
  <si>
    <t>Total SGB Membership</t>
  </si>
  <si>
    <r>
      <rPr>
        <vertAlign val="superscript"/>
        <sz val="10"/>
        <rFont val="Calibri"/>
        <family val="2"/>
        <scheme val="minor"/>
      </rPr>
      <t>1</t>
    </r>
    <r>
      <rPr>
        <sz val="10"/>
        <rFont val="Calibri"/>
        <family val="2"/>
        <scheme val="minor"/>
      </rPr>
      <t xml:space="preserve"> Information was not available or changes were made to the basis on which SGB membership is captured.</t>
    </r>
  </si>
  <si>
    <r>
      <rPr>
        <vertAlign val="superscript"/>
        <sz val="10"/>
        <rFont val="Calibri"/>
        <family val="2"/>
        <scheme val="minor"/>
      </rPr>
      <t>2</t>
    </r>
    <r>
      <rPr>
        <sz val="10"/>
        <rFont val="Calibri"/>
        <family val="2"/>
        <scheme val="minor"/>
      </rPr>
      <t xml:space="preserve"> This does not include athletes with a disability that are members of other SGBs as this is included as part of each SGB's membership figure. </t>
    </r>
  </si>
  <si>
    <t>³ Investment commenced from 2017-18 year.</t>
  </si>
  <si>
    <r>
      <rPr>
        <vertAlign val="superscript"/>
        <sz val="10"/>
        <rFont val="Calibri"/>
        <family val="2"/>
      </rPr>
      <t>₄</t>
    </r>
    <r>
      <rPr>
        <sz val="10"/>
        <rFont val="Calibri"/>
        <family val="2"/>
      </rPr>
      <t xml:space="preserve"> All SGB Application's for 2020-2021 (showing 2019-2020 membership info) included two new coloumns for both junior and adult members to capture those who identify as non-binary or those who prefer not to say </t>
    </r>
  </si>
  <si>
    <r>
      <rPr>
        <vertAlign val="superscript"/>
        <sz val="10"/>
        <rFont val="Calibri"/>
        <family val="2"/>
      </rPr>
      <t>⁵</t>
    </r>
    <r>
      <rPr>
        <sz val="10"/>
        <rFont val="Calibri"/>
        <family val="2"/>
      </rPr>
      <t xml:space="preserve"> The SGBs did not receive funding for the 2020-2021 Application, this then meant that no data for 2019-2020 was captured. </t>
    </r>
  </si>
  <si>
    <r>
      <rPr>
        <sz val="8"/>
        <rFont val="Calibri"/>
        <family val="2"/>
      </rPr>
      <t>⁶</t>
    </r>
    <r>
      <rPr>
        <sz val="10"/>
        <rFont val="Calibri"/>
        <family val="2"/>
      </rPr>
      <t xml:space="preserve"> For 2019-2020 the SGB has noted that the member amount they provide represent 'golf clubs' and not individual members. They have also noted that their member clubs supply them with basic membership information. </t>
    </r>
  </si>
  <si>
    <r>
      <rPr>
        <sz val="8"/>
        <rFont val="Calibri"/>
        <family val="2"/>
      </rPr>
      <t>⁷</t>
    </r>
    <r>
      <rPr>
        <sz val="10"/>
        <rFont val="Calibri"/>
        <family val="2"/>
      </rPr>
      <t xml:space="preserve"> In 2020-21 sport activity was severely affected by the COVID-19 pandemic restrictions. Some SGBs rolled forward their memberships from the previous year so figures may not fully reflect the impact of COVID-19 restrictions. </t>
    </r>
  </si>
  <si>
    <r>
      <rPr>
        <sz val="8"/>
        <rFont val="Calibri"/>
        <family val="2"/>
      </rPr>
      <t xml:space="preserve">⁸ </t>
    </r>
    <r>
      <rPr>
        <sz val="10"/>
        <rFont val="Calibri"/>
        <family val="2"/>
      </rPr>
      <t>2021-22 saw the continued impact of the COVID-19 pandemic on some sports and this has caused a prolonged impact on the figures due to factors such as compitations not taking place, facilities being unavalible and clubs failing to restart after shutting down.</t>
    </r>
  </si>
  <si>
    <r>
      <rPr>
        <sz val="8"/>
        <rFont val="Calibri"/>
        <family val="2"/>
      </rPr>
      <t>⁹</t>
    </r>
    <r>
      <rPr>
        <sz val="9"/>
        <rFont val="Calibri"/>
        <family val="2"/>
      </rPr>
      <t xml:space="preserve"> </t>
    </r>
    <r>
      <rPr>
        <sz val="10"/>
        <rFont val="Calibri"/>
        <family val="2"/>
      </rPr>
      <t>Tennis – from 2021-22 SGB membership figures, now includes British Tennis Members, this was previously included only in SGB Club Membership Report.</t>
    </r>
  </si>
  <si>
    <r>
      <rPr>
        <vertAlign val="subscript"/>
        <sz val="8"/>
        <color rgb="FF000000"/>
        <rFont val="Calibri"/>
      </rPr>
      <t>10</t>
    </r>
    <r>
      <rPr>
        <sz val="10"/>
        <color rgb="FF000000"/>
        <rFont val="Calibri"/>
      </rPr>
      <t xml:space="preserve"> In 2023-2024 the Non-Binary option was taken out from membership data collection</t>
    </r>
  </si>
  <si>
    <r>
      <t xml:space="preserve">Please note, the SGB membership shown within this summary is different from the 'Total SGB membership within clubs' which is published as part of the </t>
    </r>
    <r>
      <rPr>
        <b/>
        <sz val="10"/>
        <rFont val="Calibri"/>
        <family val="2"/>
      </rPr>
      <t>sport</t>
    </r>
    <r>
      <rPr>
        <sz val="10"/>
        <rFont val="Calibri"/>
        <family val="2"/>
      </rPr>
      <t xml:space="preserve">scotland annual report. </t>
    </r>
  </si>
  <si>
    <r>
      <t xml:space="preserve">Information is provided by each SGB on an annual basis in line with </t>
    </r>
    <r>
      <rPr>
        <b/>
        <sz val="10"/>
        <rFont val="Calibri"/>
        <family val="2"/>
      </rPr>
      <t>sport</t>
    </r>
    <r>
      <rPr>
        <sz val="10"/>
        <rFont val="Calibri"/>
        <family val="2"/>
      </rPr>
      <t xml:space="preserve">scotland's year end and may differ to that released by the SGB. Prior to 2014-15 this was provided in line with each SGB's membership year.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</si>
</sst>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0;\(#,##0\)"/>
  </numFmts>
  <fonts count="31" x14ac:knownFonts="1">
    <font>
      <sz val="11"/>
      <color theme="1"/>
      <name val="Calibri"/>
      <family val="2"/>
      <scheme val="minor"/>
    </font>
    <font>
      <sz val="10"/>
      <name val="Arial"/>
      <family val="2"/>
    </font>
    <font>
      <sz val="10"/>
      <name val="Calibri"/>
      <family val="2"/>
    </font>
    <font>
      <b/>
      <sz val="10"/>
      <name val="Calibri"/>
      <family val="2"/>
    </font>
    <font>
      <sz val="10"/>
      <name val="Calibri"/>
      <family val="2"/>
      <scheme val="minor"/>
    </font>
    <font>
      <sz val="8"/>
      <color indexed="8"/>
      <name val="Calibri"/>
      <family val="2"/>
      <scheme val="minor"/>
    </font>
    <font>
      <b/>
      <sz val="8"/>
      <name val="Calibri"/>
      <family val="2"/>
      <scheme val="minor"/>
    </font>
    <font>
      <sz val="16"/>
      <color indexed="8"/>
      <name val="Calibri"/>
      <family val="2"/>
      <scheme val="minor"/>
    </font>
    <font>
      <sz val="11.95"/>
      <color indexed="8"/>
      <name val="Calibri"/>
      <family val="2"/>
      <scheme val="minor"/>
    </font>
    <font>
      <sz val="8"/>
      <name val="Calibri"/>
      <family val="2"/>
      <scheme val="minor"/>
    </font>
    <font>
      <b/>
      <sz val="8"/>
      <color indexed="8"/>
      <name val="Calibri"/>
      <family val="2"/>
      <scheme val="minor"/>
    </font>
    <font>
      <b/>
      <sz val="10"/>
      <name val="Calibri"/>
      <family val="2"/>
      <scheme val="minor"/>
    </font>
    <font>
      <vertAlign val="superscript"/>
      <sz val="8"/>
      <color indexed="8"/>
      <name val="Calibri"/>
      <family val="2"/>
      <scheme val="minor"/>
    </font>
    <font>
      <vertAlign val="superscript"/>
      <sz val="10"/>
      <name val="Calibri"/>
      <family val="2"/>
      <scheme val="minor"/>
    </font>
    <font>
      <vertAlign val="superscript"/>
      <sz val="8"/>
      <color rgb="FF000000"/>
      <name val="Calibri"/>
      <family val="2"/>
    </font>
    <font>
      <b/>
      <sz val="10"/>
      <color indexed="8"/>
      <name val="Calibri"/>
      <family val="2"/>
      <scheme val="minor"/>
    </font>
    <font>
      <vertAlign val="superscript"/>
      <sz val="10"/>
      <name val="Calibri"/>
      <family val="2"/>
    </font>
    <font>
      <b/>
      <vertAlign val="superscript"/>
      <sz val="8"/>
      <name val="Calibri"/>
      <family val="2"/>
      <scheme val="minor"/>
    </font>
    <font>
      <vertAlign val="superscript"/>
      <sz val="8"/>
      <color rgb="FF000000"/>
      <name val="Calibri"/>
      <family val="2"/>
      <scheme val="minor"/>
    </font>
    <font>
      <sz val="8"/>
      <name val="Calibri"/>
      <family val="2"/>
    </font>
    <font>
      <b/>
      <sz val="6"/>
      <name val="Calibri"/>
      <family val="2"/>
    </font>
    <font>
      <b/>
      <sz val="8"/>
      <color rgb="FF000000"/>
      <name val="Calibri"/>
    </font>
    <font>
      <b/>
      <vertAlign val="superscript"/>
      <sz val="8"/>
      <color rgb="FF000000"/>
      <name val="Calibri"/>
    </font>
    <font>
      <b/>
      <sz val="6"/>
      <color rgb="FF000000"/>
      <name val="Calibri"/>
    </font>
    <font>
      <sz val="9"/>
      <color indexed="81"/>
      <name val="Tahoma"/>
      <charset val="1"/>
    </font>
    <font>
      <sz val="8"/>
      <color rgb="FF000000"/>
      <name val="Calibri"/>
      <family val="2"/>
      <scheme val="minor"/>
    </font>
    <font>
      <sz val="8"/>
      <color indexed="8"/>
      <name val="Calibri"/>
      <family val="2"/>
    </font>
    <font>
      <sz val="9"/>
      <name val="Calibri"/>
      <family val="2"/>
    </font>
    <font>
      <sz val="11"/>
      <color rgb="FF00B050"/>
      <name val="Calibri"/>
      <family val="2"/>
      <scheme val="minor"/>
    </font>
    <font>
      <vertAlign val="subscript"/>
      <sz val="8"/>
      <color rgb="FF000000"/>
      <name val="Calibri"/>
    </font>
    <font>
      <sz val="10"/>
      <color rgb="FF000000"/>
      <name val="Calibri"/>
    </font>
  </fonts>
  <fills count="7">
    <fill>
      <patternFill patternType="none"/>
    </fill>
    <fill>
      <patternFill patternType="gray125"/>
    </fill>
    <fill>
      <patternFill patternType="solid">
        <fgColor theme="0"/>
        <bgColor indexed="64"/>
      </patternFill>
    </fill>
    <fill>
      <patternFill patternType="solid">
        <fgColor theme="0"/>
        <bgColor indexed="0"/>
      </patternFill>
    </fill>
    <fill>
      <patternFill patternType="solid">
        <fgColor rgb="FFE2E2E2"/>
        <bgColor indexed="0"/>
      </patternFill>
    </fill>
    <fill>
      <patternFill patternType="solid">
        <fgColor rgb="FFE2E2E2"/>
        <bgColor indexed="64"/>
      </patternFill>
    </fill>
    <fill>
      <patternFill patternType="solid">
        <fgColor rgb="FFFFC000"/>
        <bgColor indexed="64"/>
      </patternFill>
    </fill>
  </fills>
  <borders count="1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s>
  <cellStyleXfs count="2">
    <xf numFmtId="0" fontId="0" fillId="0" borderId="0"/>
    <xf numFmtId="0" fontId="1" fillId="0" borderId="0"/>
  </cellStyleXfs>
  <cellXfs count="78">
    <xf numFmtId="0" fontId="0" fillId="0" borderId="0" xfId="0"/>
    <xf numFmtId="0" fontId="4" fillId="0" borderId="0" xfId="1" applyFont="1"/>
    <xf numFmtId="0" fontId="4" fillId="0" borderId="0" xfId="1" applyFont="1" applyAlignment="1">
      <alignment horizontal="center"/>
    </xf>
    <xf numFmtId="0" fontId="0" fillId="0" borderId="0" xfId="0" applyAlignment="1">
      <alignment horizontal="center"/>
    </xf>
    <xf numFmtId="164" fontId="5" fillId="0" borderId="1" xfId="1" applyNumberFormat="1" applyFont="1" applyBorder="1" applyAlignment="1" applyProtection="1">
      <alignment horizontal="center" vertical="center" wrapText="1" readingOrder="1"/>
      <protection locked="0"/>
    </xf>
    <xf numFmtId="0" fontId="5" fillId="0" borderId="1" xfId="1" applyFont="1" applyBorder="1" applyAlignment="1" applyProtection="1">
      <alignment horizontal="center" vertical="center" wrapText="1" readingOrder="1"/>
      <protection locked="0"/>
    </xf>
    <xf numFmtId="164" fontId="5" fillId="0" borderId="3" xfId="1" applyNumberFormat="1" applyFont="1" applyBorder="1" applyAlignment="1" applyProtection="1">
      <alignment horizontal="center" vertical="center" wrapText="1" readingOrder="1"/>
      <protection locked="0"/>
    </xf>
    <xf numFmtId="164" fontId="5" fillId="0" borderId="2" xfId="1" applyNumberFormat="1" applyFont="1" applyBorder="1" applyAlignment="1" applyProtection="1">
      <alignment horizontal="center" vertical="center" wrapText="1" readingOrder="1"/>
      <protection locked="0"/>
    </xf>
    <xf numFmtId="0" fontId="5" fillId="0" borderId="2" xfId="1" applyFont="1" applyBorder="1" applyAlignment="1" applyProtection="1">
      <alignment horizontal="center" vertical="center" wrapText="1" readingOrder="1"/>
      <protection locked="0"/>
    </xf>
    <xf numFmtId="164" fontId="9" fillId="0" borderId="3" xfId="1" applyNumberFormat="1" applyFont="1" applyBorder="1" applyAlignment="1" applyProtection="1">
      <alignment horizontal="center" vertical="center" wrapText="1" readingOrder="1"/>
      <protection locked="0"/>
    </xf>
    <xf numFmtId="0" fontId="9" fillId="0" borderId="1" xfId="1" applyFont="1" applyBorder="1" applyAlignment="1" applyProtection="1">
      <alignment horizontal="center" vertical="center" wrapText="1" readingOrder="1"/>
      <protection locked="0"/>
    </xf>
    <xf numFmtId="164" fontId="9" fillId="0" borderId="2" xfId="1" applyNumberFormat="1" applyFont="1" applyBorder="1" applyAlignment="1" applyProtection="1">
      <alignment horizontal="center" vertical="center" wrapText="1" readingOrder="1"/>
      <protection locked="0"/>
    </xf>
    <xf numFmtId="0" fontId="5" fillId="0" borderId="3" xfId="1" applyFont="1" applyBorder="1" applyAlignment="1" applyProtection="1">
      <alignment horizontal="center" vertical="center" wrapText="1" readingOrder="1"/>
      <protection locked="0"/>
    </xf>
    <xf numFmtId="164" fontId="5" fillId="5" borderId="4" xfId="1" applyNumberFormat="1" applyFont="1" applyFill="1" applyBorder="1" applyAlignment="1" applyProtection="1">
      <alignment horizontal="center" vertical="center" wrapText="1" readingOrder="1"/>
      <protection locked="0"/>
    </xf>
    <xf numFmtId="0" fontId="5" fillId="5" borderId="4" xfId="1" applyFont="1" applyFill="1" applyBorder="1" applyAlignment="1" applyProtection="1">
      <alignment horizontal="center" vertical="center" wrapText="1" readingOrder="1"/>
      <protection locked="0"/>
    </xf>
    <xf numFmtId="0" fontId="7" fillId="0" borderId="0" xfId="1" applyFont="1" applyAlignment="1" applyProtection="1">
      <alignment vertical="top" wrapText="1" readingOrder="1"/>
      <protection locked="0"/>
    </xf>
    <xf numFmtId="0" fontId="5" fillId="0" borderId="4" xfId="1" applyFont="1" applyBorder="1" applyAlignment="1" applyProtection="1">
      <alignment vertical="top" wrapText="1" readingOrder="1"/>
      <protection locked="0"/>
    </xf>
    <xf numFmtId="0" fontId="5" fillId="2" borderId="4" xfId="1" applyFont="1" applyFill="1" applyBorder="1" applyAlignment="1" applyProtection="1">
      <alignment vertical="top" wrapText="1" readingOrder="1"/>
      <protection locked="0"/>
    </xf>
    <xf numFmtId="0" fontId="5" fillId="0" borderId="6" xfId="1" applyFont="1" applyBorder="1" applyAlignment="1" applyProtection="1">
      <alignment vertical="top" wrapText="1" readingOrder="1"/>
      <protection locked="0"/>
    </xf>
    <xf numFmtId="164" fontId="5" fillId="0" borderId="7" xfId="1" applyNumberFormat="1" applyFont="1" applyBorder="1" applyAlignment="1" applyProtection="1">
      <alignment horizontal="center" vertical="center" wrapText="1" readingOrder="1"/>
      <protection locked="0"/>
    </xf>
    <xf numFmtId="164" fontId="5" fillId="0" borderId="8" xfId="1" applyNumberFormat="1" applyFont="1" applyBorder="1" applyAlignment="1" applyProtection="1">
      <alignment horizontal="center" vertical="center" wrapText="1" readingOrder="1"/>
      <protection locked="0"/>
    </xf>
    <xf numFmtId="0" fontId="5" fillId="0" borderId="8" xfId="1" applyFont="1" applyBorder="1" applyAlignment="1" applyProtection="1">
      <alignment horizontal="center" vertical="center" wrapText="1" readingOrder="1"/>
      <protection locked="0"/>
    </xf>
    <xf numFmtId="0" fontId="5" fillId="0" borderId="9" xfId="1" applyFont="1" applyBorder="1" applyAlignment="1" applyProtection="1">
      <alignment horizontal="center" vertical="center" wrapText="1" readingOrder="1"/>
      <protection locked="0"/>
    </xf>
    <xf numFmtId="164" fontId="5" fillId="5" borderId="6" xfId="1" applyNumberFormat="1" applyFont="1" applyFill="1" applyBorder="1" applyAlignment="1" applyProtection="1">
      <alignment horizontal="center" vertical="center" wrapText="1" readingOrder="1"/>
      <protection locked="0"/>
    </xf>
    <xf numFmtId="164" fontId="5" fillId="0" borderId="9" xfId="1" applyNumberFormat="1" applyFont="1" applyBorder="1" applyAlignment="1" applyProtection="1">
      <alignment horizontal="center" vertical="center" wrapText="1" readingOrder="1"/>
      <protection locked="0"/>
    </xf>
    <xf numFmtId="0" fontId="6" fillId="3" borderId="5" xfId="1" applyFont="1" applyFill="1" applyBorder="1" applyAlignment="1" applyProtection="1">
      <alignment horizontal="left" vertical="center" wrapText="1" readingOrder="1"/>
      <protection locked="0"/>
    </xf>
    <xf numFmtId="0" fontId="6" fillId="0" borderId="10" xfId="1" applyFont="1" applyBorder="1" applyAlignment="1" applyProtection="1">
      <alignment horizontal="center" vertical="center" wrapText="1" readingOrder="1"/>
      <protection locked="0"/>
    </xf>
    <xf numFmtId="0" fontId="6" fillId="0" borderId="11" xfId="1" applyFont="1" applyBorder="1" applyAlignment="1" applyProtection="1">
      <alignment horizontal="center" vertical="center" wrapText="1" readingOrder="1"/>
      <protection locked="0"/>
    </xf>
    <xf numFmtId="0" fontId="6" fillId="4" borderId="5" xfId="1" applyFont="1" applyFill="1" applyBorder="1" applyAlignment="1" applyProtection="1">
      <alignment horizontal="center" vertical="center" wrapText="1" readingOrder="1"/>
      <protection locked="0"/>
    </xf>
    <xf numFmtId="0" fontId="6" fillId="3" borderId="10" xfId="1" applyFont="1" applyFill="1" applyBorder="1" applyAlignment="1" applyProtection="1">
      <alignment horizontal="center" vertical="center" wrapText="1" readingOrder="1"/>
      <protection locked="0"/>
    </xf>
    <xf numFmtId="0" fontId="6" fillId="3" borderId="11" xfId="1" applyFont="1" applyFill="1" applyBorder="1" applyAlignment="1" applyProtection="1">
      <alignment horizontal="center" vertical="center" wrapText="1" readingOrder="1"/>
      <protection locked="0"/>
    </xf>
    <xf numFmtId="164" fontId="5" fillId="5" borderId="6" xfId="1" applyNumberFormat="1" applyFont="1" applyFill="1" applyBorder="1" applyAlignment="1">
      <alignment horizontal="center" vertical="center" wrapText="1" readingOrder="1"/>
    </xf>
    <xf numFmtId="3" fontId="5" fillId="0" borderId="3" xfId="0" applyNumberFormat="1" applyFont="1" applyBorder="1" applyAlignment="1" applyProtection="1">
      <alignment horizontal="center" vertical="center" wrapText="1" readingOrder="1"/>
      <protection locked="0"/>
    </xf>
    <xf numFmtId="3" fontId="5" fillId="0" borderId="1" xfId="0" applyNumberFormat="1" applyFont="1" applyBorder="1" applyAlignment="1" applyProtection="1">
      <alignment horizontal="center" vertical="center" wrapText="1" readingOrder="1"/>
      <protection locked="0"/>
    </xf>
    <xf numFmtId="3" fontId="5" fillId="0" borderId="2" xfId="0" applyNumberFormat="1" applyFont="1" applyBorder="1" applyAlignment="1" applyProtection="1">
      <alignment horizontal="center" vertical="center" wrapText="1" readingOrder="1"/>
      <protection locked="0"/>
    </xf>
    <xf numFmtId="0" fontId="8" fillId="0" borderId="0" xfId="1" applyFont="1" applyAlignment="1" applyProtection="1">
      <alignment horizontal="left" vertical="center" wrapText="1" readingOrder="1"/>
      <protection locked="0"/>
    </xf>
    <xf numFmtId="3" fontId="5" fillId="2" borderId="3" xfId="0" applyNumberFormat="1" applyFont="1" applyFill="1" applyBorder="1" applyAlignment="1" applyProtection="1">
      <alignment horizontal="center" vertical="center" wrapText="1" readingOrder="1"/>
      <protection locked="0"/>
    </xf>
    <xf numFmtId="3" fontId="5" fillId="2" borderId="1" xfId="0" applyNumberFormat="1" applyFont="1" applyFill="1" applyBorder="1" applyAlignment="1" applyProtection="1">
      <alignment horizontal="center" vertical="center" wrapText="1" readingOrder="1"/>
      <protection locked="0"/>
    </xf>
    <xf numFmtId="0" fontId="15" fillId="0" borderId="0" xfId="1" applyFont="1" applyAlignment="1" applyProtection="1">
      <alignment vertical="center" wrapText="1" readingOrder="1"/>
      <protection locked="0"/>
    </xf>
    <xf numFmtId="0" fontId="6" fillId="3" borderId="5" xfId="1" applyFont="1" applyFill="1" applyBorder="1" applyAlignment="1" applyProtection="1">
      <alignment horizontal="center" vertical="center" wrapText="1" readingOrder="1"/>
      <protection locked="0"/>
    </xf>
    <xf numFmtId="0" fontId="6" fillId="0" borderId="5" xfId="1" applyFont="1" applyBorder="1" applyAlignment="1" applyProtection="1">
      <alignment horizontal="center" vertical="center" wrapText="1" readingOrder="1"/>
      <protection locked="0"/>
    </xf>
    <xf numFmtId="1" fontId="9" fillId="0" borderId="12" xfId="0" applyNumberFormat="1" applyFont="1" applyBorder="1" applyAlignment="1">
      <alignment horizontal="center" wrapText="1"/>
    </xf>
    <xf numFmtId="1" fontId="9" fillId="0" borderId="13" xfId="0" applyNumberFormat="1" applyFont="1" applyBorder="1" applyAlignment="1">
      <alignment horizontal="center" wrapText="1"/>
    </xf>
    <xf numFmtId="1" fontId="9" fillId="0" borderId="13" xfId="0" applyNumberFormat="1" applyFont="1" applyBorder="1" applyAlignment="1">
      <alignment horizontal="center" vertical="center" wrapText="1"/>
    </xf>
    <xf numFmtId="1" fontId="9" fillId="0" borderId="14" xfId="0" applyNumberFormat="1" applyFont="1" applyBorder="1" applyAlignment="1">
      <alignment horizontal="center" wrapText="1"/>
    </xf>
    <xf numFmtId="1" fontId="9" fillId="0" borderId="15" xfId="0" applyNumberFormat="1" applyFont="1" applyBorder="1" applyAlignment="1">
      <alignment horizontal="center" wrapText="1"/>
    </xf>
    <xf numFmtId="1" fontId="9" fillId="0" borderId="15" xfId="0" applyNumberFormat="1" applyFont="1" applyBorder="1" applyAlignment="1">
      <alignment horizontal="center" vertical="center" wrapText="1"/>
    </xf>
    <xf numFmtId="1" fontId="9" fillId="0" borderId="16" xfId="0" applyNumberFormat="1" applyFont="1" applyBorder="1" applyAlignment="1">
      <alignment horizontal="center" wrapText="1"/>
    </xf>
    <xf numFmtId="1" fontId="9" fillId="0" borderId="17" xfId="0" applyNumberFormat="1" applyFont="1" applyBorder="1" applyAlignment="1">
      <alignment horizontal="center" wrapText="1"/>
    </xf>
    <xf numFmtId="1" fontId="9" fillId="0" borderId="17" xfId="0" applyNumberFormat="1" applyFont="1" applyBorder="1" applyAlignment="1">
      <alignment horizontal="center" vertical="center" wrapText="1"/>
    </xf>
    <xf numFmtId="0" fontId="21" fillId="3" borderId="5" xfId="1" applyFont="1" applyFill="1" applyBorder="1" applyAlignment="1" applyProtection="1">
      <alignment horizontal="center" vertical="center" wrapText="1" readingOrder="1"/>
      <protection locked="0"/>
    </xf>
    <xf numFmtId="0" fontId="21" fillId="3" borderId="10" xfId="1" applyFont="1" applyFill="1" applyBorder="1" applyAlignment="1" applyProtection="1">
      <alignment horizontal="center" vertical="center" wrapText="1" readingOrder="1"/>
      <protection locked="0"/>
    </xf>
    <xf numFmtId="0" fontId="21" fillId="4" borderId="5" xfId="1" applyFont="1" applyFill="1" applyBorder="1" applyAlignment="1" applyProtection="1">
      <alignment horizontal="center" vertical="center" wrapText="1" readingOrder="1"/>
      <protection locked="0"/>
    </xf>
    <xf numFmtId="164" fontId="0" fillId="0" borderId="0" xfId="0" applyNumberFormat="1"/>
    <xf numFmtId="164" fontId="0" fillId="6" borderId="0" xfId="0" applyNumberFormat="1" applyFill="1"/>
    <xf numFmtId="9" fontId="0" fillId="0" borderId="0" xfId="0" applyNumberFormat="1"/>
    <xf numFmtId="164" fontId="25" fillId="5" borderId="6" xfId="1" applyNumberFormat="1" applyFont="1" applyFill="1" applyBorder="1" applyAlignment="1">
      <alignment horizontal="center" vertical="center" wrapText="1" readingOrder="1"/>
    </xf>
    <xf numFmtId="9" fontId="28" fillId="0" borderId="0" xfId="0" applyNumberFormat="1" applyFont="1"/>
    <xf numFmtId="164" fontId="28" fillId="0" borderId="0" xfId="0" applyNumberFormat="1" applyFont="1"/>
    <xf numFmtId="0" fontId="7" fillId="0" borderId="0" xfId="1" applyFont="1" applyAlignment="1" applyProtection="1">
      <alignment horizontal="center" vertical="top" readingOrder="1"/>
      <protection locked="0"/>
    </xf>
    <xf numFmtId="0" fontId="5" fillId="0" borderId="0" xfId="1" applyFont="1" applyBorder="1" applyAlignment="1" applyProtection="1">
      <alignment vertical="center" wrapText="1" readingOrder="1"/>
      <protection locked="0"/>
    </xf>
    <xf numFmtId="0" fontId="5" fillId="0" borderId="0" xfId="1" applyFont="1" applyBorder="1" applyAlignment="1" applyProtection="1">
      <alignment horizontal="center" vertical="center" wrapText="1" readingOrder="1"/>
      <protection locked="0"/>
    </xf>
    <xf numFmtId="164" fontId="4" fillId="0" borderId="0" xfId="1" applyNumberFormat="1" applyFont="1" applyBorder="1" applyAlignment="1">
      <alignment horizontal="center" vertical="center"/>
    </xf>
    <xf numFmtId="0" fontId="4" fillId="0" borderId="0" xfId="1" applyFont="1" applyBorder="1"/>
    <xf numFmtId="0" fontId="0" fillId="0" borderId="0" xfId="0" applyBorder="1"/>
    <xf numFmtId="0" fontId="4" fillId="0" borderId="0" xfId="1" applyFont="1" applyBorder="1" applyAlignment="1">
      <alignment vertical="center" wrapText="1"/>
    </xf>
    <xf numFmtId="0" fontId="4" fillId="0" borderId="0" xfId="1" applyFont="1" applyBorder="1" applyAlignment="1">
      <alignment vertical="center" wrapText="1"/>
    </xf>
    <xf numFmtId="0" fontId="2" fillId="0" borderId="0" xfId="1" applyFont="1" applyBorder="1" applyAlignment="1">
      <alignment vertical="center" wrapText="1"/>
    </xf>
    <xf numFmtId="0" fontId="2" fillId="0" borderId="0" xfId="1" applyFont="1" applyBorder="1" applyAlignment="1">
      <alignment vertical="center" wrapText="1"/>
    </xf>
    <xf numFmtId="0" fontId="30" fillId="0" borderId="0" xfId="1" applyFont="1" applyBorder="1" applyAlignment="1">
      <alignment horizontal="left" vertical="center" wrapText="1"/>
    </xf>
    <xf numFmtId="0" fontId="2" fillId="0" borderId="0" xfId="1" applyFont="1" applyBorder="1" applyAlignment="1">
      <alignment horizontal="left" vertical="center" wrapText="1"/>
    </xf>
    <xf numFmtId="0" fontId="27" fillId="0" borderId="0" xfId="1" applyFont="1" applyBorder="1" applyAlignment="1">
      <alignment vertical="center" wrapText="1"/>
    </xf>
    <xf numFmtId="3" fontId="5" fillId="0" borderId="7" xfId="0" applyNumberFormat="1" applyFont="1" applyBorder="1" applyAlignment="1" applyProtection="1">
      <alignment horizontal="center" vertical="center" wrapText="1" readingOrder="1"/>
      <protection locked="0"/>
    </xf>
    <xf numFmtId="3" fontId="5" fillId="0" borderId="8" xfId="0" applyNumberFormat="1" applyFont="1" applyBorder="1" applyAlignment="1" applyProtection="1">
      <alignment horizontal="center" vertical="center" wrapText="1" readingOrder="1"/>
      <protection locked="0"/>
    </xf>
    <xf numFmtId="0" fontId="10" fillId="0" borderId="5" xfId="1" applyFont="1" applyBorder="1" applyAlignment="1" applyProtection="1">
      <alignment vertical="center" wrapText="1" readingOrder="1"/>
      <protection locked="0"/>
    </xf>
    <xf numFmtId="164" fontId="11" fillId="5" borderId="5" xfId="1" applyNumberFormat="1" applyFont="1" applyFill="1" applyBorder="1" applyAlignment="1">
      <alignment horizontal="center" vertical="center"/>
    </xf>
    <xf numFmtId="0" fontId="1" fillId="0" borderId="0" xfId="1" applyBorder="1"/>
    <xf numFmtId="0" fontId="1" fillId="0" borderId="0" xfId="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E2E2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61</xdr:col>
      <xdr:colOff>144250</xdr:colOff>
      <xdr:row>0</xdr:row>
      <xdr:rowOff>76199</xdr:rowOff>
    </xdr:from>
    <xdr:to>
      <xdr:col>69</xdr:col>
      <xdr:colOff>91016</xdr:colOff>
      <xdr:row>2</xdr:row>
      <xdr:rowOff>26669</xdr:rowOff>
    </xdr:to>
    <xdr:pic>
      <xdr:nvPicPr>
        <xdr:cNvPr id="4" name="Picture 0" descr="3d4e40b9-08cd-43ed-a82e-3e3d9e2bda47">
          <a:extLst>
            <a:ext uri="{FF2B5EF4-FFF2-40B4-BE49-F238E27FC236}">
              <a16:creationId xmlns:a16="http://schemas.microsoft.com/office/drawing/2014/main" id="{267184F2-7A9B-4243-B055-591B496DD176}"/>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85667" y="76199"/>
          <a:ext cx="1936432" cy="416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E76"/>
  <sheetViews>
    <sheetView showGridLines="0" tabSelected="1" zoomScale="90" zoomScaleNormal="90" workbookViewId="0">
      <pane xSplit="5" topLeftCell="F1" activePane="topRight" state="frozen"/>
      <selection activeCell="A5" sqref="A5"/>
      <selection pane="topRight" activeCell="BU64" sqref="BU64"/>
    </sheetView>
  </sheetViews>
  <sheetFormatPr defaultColWidth="9.109375" defaultRowHeight="15" customHeight="1" zeroHeight="1" outlineLevelCol="1" x14ac:dyDescent="0.3"/>
  <cols>
    <col min="1" max="1" width="23" customWidth="1"/>
    <col min="2" max="3" width="12.109375" style="3" hidden="1" customWidth="1" outlineLevel="1"/>
    <col min="4" max="4" width="13.33203125" style="3" hidden="1" customWidth="1" outlineLevel="1"/>
    <col min="5" max="5" width="15.5546875" style="3" hidden="1" customWidth="1" outlineLevel="1"/>
    <col min="6" max="6" width="17.109375" customWidth="1" collapsed="1"/>
    <col min="7" max="7" width="12.44140625" style="3" hidden="1" customWidth="1" outlineLevel="1"/>
    <col min="8" max="9" width="12.109375" style="3" hidden="1" customWidth="1" outlineLevel="1"/>
    <col min="10" max="10" width="10.6640625" style="3" hidden="1" customWidth="1" outlineLevel="1"/>
    <col min="11" max="11" width="14.44140625" customWidth="1" collapsed="1"/>
    <col min="12" max="15" width="12.109375" style="3" hidden="1" customWidth="1" outlineLevel="1"/>
    <col min="16" max="16" width="14.44140625" customWidth="1" collapsed="1"/>
    <col min="17" max="20" width="12.109375" style="3" hidden="1" customWidth="1" outlineLevel="1"/>
    <col min="21" max="21" width="14.44140625" customWidth="1" collapsed="1"/>
    <col min="22" max="22" width="15.44140625" hidden="1" customWidth="1" outlineLevel="1"/>
    <col min="23" max="24" width="14.44140625" hidden="1" customWidth="1" outlineLevel="1"/>
    <col min="25" max="25" width="10.6640625" hidden="1" customWidth="1" outlineLevel="1"/>
    <col min="26" max="26" width="13.44140625" customWidth="1" collapsed="1"/>
    <col min="27" max="34" width="14.44140625" hidden="1" customWidth="1" outlineLevel="1"/>
    <col min="35" max="35" width="14.44140625" customWidth="1" collapsed="1"/>
    <col min="36" max="36" width="12.44140625" hidden="1" customWidth="1" outlineLevel="1"/>
    <col min="37" max="38" width="11.88671875" hidden="1" customWidth="1" outlineLevel="1"/>
    <col min="39" max="39" width="12.33203125" hidden="1" customWidth="1" outlineLevel="1"/>
    <col min="40" max="40" width="12.5546875" hidden="1" customWidth="1" outlineLevel="1"/>
    <col min="41" max="41" width="12.44140625" hidden="1" customWidth="1" outlineLevel="1"/>
    <col min="42" max="42" width="12.6640625" hidden="1" customWidth="1" outlineLevel="1"/>
    <col min="43" max="43" width="12.109375" hidden="1" customWidth="1" outlineLevel="1"/>
    <col min="44" max="44" width="14.44140625" customWidth="1" collapsed="1"/>
    <col min="45" max="46" width="12.88671875" hidden="1" customWidth="1" outlineLevel="1"/>
    <col min="47" max="47" width="13" hidden="1" customWidth="1" outlineLevel="1"/>
    <col min="48" max="48" width="12.44140625" hidden="1" customWidth="1" outlineLevel="1"/>
    <col min="49" max="49" width="13" hidden="1" customWidth="1" outlineLevel="1"/>
    <col min="50" max="52" width="13.33203125" hidden="1" customWidth="1" outlineLevel="1"/>
    <col min="53" max="53" width="14.44140625" customWidth="1" collapsed="1"/>
    <col min="54" max="55" width="12.88671875" hidden="1" customWidth="1" outlineLevel="1"/>
    <col min="56" max="56" width="13" hidden="1" customWidth="1" outlineLevel="1"/>
    <col min="57" max="57" width="12.44140625" hidden="1" customWidth="1" outlineLevel="1"/>
    <col min="58" max="58" width="13" hidden="1" customWidth="1" outlineLevel="1"/>
    <col min="59" max="61" width="13.33203125" hidden="1" customWidth="1" outlineLevel="1"/>
    <col min="62" max="62" width="14.44140625" customWidth="1" collapsed="1"/>
    <col min="63" max="68" width="14.44140625" hidden="1" customWidth="1" outlineLevel="1"/>
    <col min="69" max="69" width="14.44140625" customWidth="1" collapsed="1"/>
    <col min="70" max="70" width="9.5546875" bestFit="1" customWidth="1"/>
    <col min="71" max="316" width="9.109375" customWidth="1"/>
    <col min="317" max="317" width="9.109375" style="55"/>
  </cols>
  <sheetData>
    <row r="1" spans="1:316" ht="21" customHeight="1" x14ac:dyDescent="0.3">
      <c r="A1" s="59" t="s">
        <v>0</v>
      </c>
      <c r="B1" s="59"/>
      <c r="C1" s="59"/>
      <c r="D1" s="59"/>
      <c r="E1" s="59"/>
      <c r="F1" s="59"/>
      <c r="G1" s="59"/>
      <c r="H1" s="59"/>
      <c r="I1" s="59"/>
      <c r="J1" s="59"/>
      <c r="K1" s="59"/>
      <c r="L1" s="59"/>
      <c r="M1" s="59"/>
      <c r="N1" s="59"/>
      <c r="O1" s="59"/>
      <c r="P1" s="59"/>
      <c r="Q1" s="15"/>
      <c r="R1" s="15"/>
      <c r="S1" s="15"/>
      <c r="T1" s="15"/>
      <c r="U1" s="15"/>
      <c r="V1" s="15"/>
      <c r="W1" s="15"/>
      <c r="X1" s="15"/>
      <c r="Y1" s="15"/>
      <c r="Z1" s="15"/>
      <c r="AA1" s="15" t="s">
        <v>1</v>
      </c>
      <c r="AB1" s="15"/>
      <c r="AC1" s="15"/>
      <c r="AD1" s="15"/>
      <c r="AE1" s="15"/>
      <c r="AF1" s="15"/>
      <c r="AG1" s="15"/>
      <c r="AH1" s="15"/>
      <c r="AJ1" s="15" t="s">
        <v>1</v>
      </c>
      <c r="AK1" s="15"/>
      <c r="AL1" s="15"/>
      <c r="AM1" s="15"/>
      <c r="AN1" s="15"/>
      <c r="AO1" s="15"/>
      <c r="AP1" s="15"/>
      <c r="AQ1" s="15"/>
      <c r="AS1" s="15"/>
      <c r="AT1" s="15"/>
      <c r="AU1" s="15"/>
      <c r="AV1" s="15"/>
      <c r="AW1" s="15"/>
      <c r="AX1" s="15"/>
      <c r="AY1" s="15"/>
      <c r="AZ1" s="15"/>
      <c r="BB1" s="15"/>
      <c r="BC1" s="15"/>
      <c r="BD1" s="15"/>
      <c r="BE1" s="15"/>
      <c r="BF1" s="15"/>
      <c r="BG1" s="15"/>
      <c r="BH1" s="15"/>
      <c r="BI1" s="15"/>
    </row>
    <row r="2" spans="1:316" ht="15.6" x14ac:dyDescent="0.3">
      <c r="A2" s="38" t="s">
        <v>2</v>
      </c>
      <c r="B2" s="38"/>
      <c r="C2" s="38"/>
      <c r="D2" s="38"/>
      <c r="E2" s="38"/>
      <c r="F2" s="38"/>
      <c r="G2" s="38"/>
      <c r="H2" s="38"/>
      <c r="I2" s="38"/>
      <c r="J2" s="38"/>
      <c r="K2" s="38"/>
      <c r="L2" s="38"/>
      <c r="M2" s="38"/>
      <c r="N2" s="38"/>
      <c r="O2" s="38"/>
      <c r="P2" s="38"/>
      <c r="Q2" s="38"/>
      <c r="R2" s="38"/>
      <c r="S2" s="38"/>
      <c r="T2" s="38"/>
      <c r="U2" s="38"/>
      <c r="V2" s="35"/>
      <c r="W2" s="35"/>
      <c r="X2" s="35"/>
      <c r="Y2" s="35"/>
      <c r="Z2" s="35"/>
      <c r="AA2" s="35"/>
      <c r="AB2" s="35"/>
      <c r="AC2" s="35"/>
      <c r="AD2" s="35"/>
      <c r="AE2" s="35"/>
      <c r="AF2" s="35"/>
      <c r="AG2" s="35"/>
      <c r="AH2" s="35"/>
      <c r="AJ2" s="35"/>
      <c r="AK2" s="35"/>
      <c r="AL2" s="35"/>
      <c r="AM2" s="35"/>
      <c r="AN2" s="35"/>
      <c r="AO2" s="35"/>
      <c r="AP2" s="35"/>
      <c r="AQ2" s="35"/>
      <c r="AS2" s="35"/>
      <c r="AT2" s="35"/>
      <c r="AU2" s="35"/>
      <c r="AV2" s="35"/>
      <c r="AW2" s="35"/>
      <c r="AX2" s="35"/>
      <c r="AY2" s="35"/>
      <c r="AZ2" s="35"/>
      <c r="BB2" s="35"/>
      <c r="BC2" s="35"/>
      <c r="BD2" s="35"/>
      <c r="BE2" s="35"/>
      <c r="BF2" s="35"/>
      <c r="BG2" s="35"/>
      <c r="BH2" s="35"/>
      <c r="BI2" s="35"/>
    </row>
    <row r="3" spans="1:316" ht="8.25" customHeight="1" x14ac:dyDescent="0.3">
      <c r="A3" s="1"/>
      <c r="B3" s="2"/>
      <c r="C3" s="2"/>
      <c r="D3" s="2"/>
      <c r="E3" s="2"/>
      <c r="F3" s="1"/>
      <c r="G3" s="2"/>
      <c r="H3" s="2"/>
      <c r="I3" s="2"/>
      <c r="J3" s="2"/>
      <c r="K3" s="1"/>
      <c r="L3" s="2"/>
      <c r="M3" s="2"/>
      <c r="N3" s="2"/>
      <c r="O3" s="2"/>
      <c r="P3" s="1"/>
      <c r="Q3" s="2"/>
      <c r="R3" s="2"/>
      <c r="S3" s="2"/>
      <c r="T3" s="2"/>
      <c r="U3" s="1"/>
      <c r="V3" s="1"/>
      <c r="W3" s="1"/>
      <c r="X3" s="1"/>
      <c r="Y3" s="1"/>
      <c r="Z3" s="1"/>
      <c r="AA3" s="1"/>
      <c r="AB3" s="1"/>
      <c r="AC3" s="1"/>
      <c r="AD3" s="1"/>
      <c r="AE3" s="1"/>
      <c r="AF3" s="1"/>
      <c r="AG3" s="1"/>
      <c r="AH3" s="1"/>
      <c r="AJ3" s="1"/>
      <c r="AK3" s="1"/>
      <c r="AL3" s="1"/>
      <c r="AM3" s="1"/>
      <c r="AN3" s="1"/>
      <c r="AO3" s="1"/>
      <c r="AP3" s="1"/>
      <c r="AQ3" s="1"/>
      <c r="AS3" s="1"/>
      <c r="AT3" s="1"/>
      <c r="AU3" s="1"/>
      <c r="AV3" s="1"/>
      <c r="AW3" s="1"/>
      <c r="AX3" s="1"/>
      <c r="AY3" s="1"/>
      <c r="AZ3" s="1"/>
      <c r="BB3" s="1"/>
      <c r="BC3" s="1"/>
      <c r="BD3" s="1"/>
      <c r="BE3" s="1"/>
      <c r="BF3" s="1"/>
      <c r="BG3" s="1"/>
      <c r="BH3" s="1"/>
      <c r="BI3" s="1"/>
    </row>
    <row r="4" spans="1:316" ht="48" customHeight="1" x14ac:dyDescent="0.3">
      <c r="A4" s="25" t="s">
        <v>3</v>
      </c>
      <c r="B4" s="26" t="s">
        <v>4</v>
      </c>
      <c r="C4" s="27" t="s">
        <v>5</v>
      </c>
      <c r="D4" s="27" t="s">
        <v>6</v>
      </c>
      <c r="E4" s="27" t="s">
        <v>7</v>
      </c>
      <c r="F4" s="28" t="s">
        <v>8</v>
      </c>
      <c r="G4" s="29" t="s">
        <v>9</v>
      </c>
      <c r="H4" s="30" t="s">
        <v>10</v>
      </c>
      <c r="I4" s="30" t="s">
        <v>11</v>
      </c>
      <c r="J4" s="30" t="s">
        <v>12</v>
      </c>
      <c r="K4" s="28" t="s">
        <v>13</v>
      </c>
      <c r="L4" s="29" t="s">
        <v>14</v>
      </c>
      <c r="M4" s="30" t="s">
        <v>15</v>
      </c>
      <c r="N4" s="30" t="s">
        <v>16</v>
      </c>
      <c r="O4" s="30" t="s">
        <v>17</v>
      </c>
      <c r="P4" s="28" t="s">
        <v>18</v>
      </c>
      <c r="Q4" s="29" t="s">
        <v>19</v>
      </c>
      <c r="R4" s="30" t="s">
        <v>20</v>
      </c>
      <c r="S4" s="30" t="s">
        <v>21</v>
      </c>
      <c r="T4" s="30" t="s">
        <v>22</v>
      </c>
      <c r="U4" s="28" t="s">
        <v>23</v>
      </c>
      <c r="V4" s="29" t="s">
        <v>24</v>
      </c>
      <c r="W4" s="30" t="s">
        <v>25</v>
      </c>
      <c r="X4" s="30" t="s">
        <v>26</v>
      </c>
      <c r="Y4" s="30" t="s">
        <v>27</v>
      </c>
      <c r="Z4" s="28" t="s">
        <v>28</v>
      </c>
      <c r="AA4" s="39" t="s">
        <v>29</v>
      </c>
      <c r="AB4" s="39" t="s">
        <v>30</v>
      </c>
      <c r="AC4" s="39" t="s">
        <v>31</v>
      </c>
      <c r="AD4" s="39" t="s">
        <v>32</v>
      </c>
      <c r="AE4" s="40" t="s">
        <v>33</v>
      </c>
      <c r="AF4" s="39" t="s">
        <v>34</v>
      </c>
      <c r="AG4" s="39" t="s">
        <v>35</v>
      </c>
      <c r="AH4" s="29" t="s">
        <v>36</v>
      </c>
      <c r="AI4" s="28" t="s">
        <v>37</v>
      </c>
      <c r="AJ4" s="39" t="s">
        <v>38</v>
      </c>
      <c r="AK4" s="39" t="s">
        <v>39</v>
      </c>
      <c r="AL4" s="39" t="s">
        <v>40</v>
      </c>
      <c r="AM4" s="39" t="s">
        <v>41</v>
      </c>
      <c r="AN4" s="40" t="s">
        <v>42</v>
      </c>
      <c r="AO4" s="39" t="s">
        <v>43</v>
      </c>
      <c r="AP4" s="39" t="s">
        <v>44</v>
      </c>
      <c r="AQ4" s="29" t="s">
        <v>45</v>
      </c>
      <c r="AR4" s="28" t="s">
        <v>46</v>
      </c>
      <c r="AS4" s="39" t="s">
        <v>47</v>
      </c>
      <c r="AT4" s="39" t="s">
        <v>48</v>
      </c>
      <c r="AU4" s="50" t="s">
        <v>49</v>
      </c>
      <c r="AV4" s="50" t="s">
        <v>50</v>
      </c>
      <c r="AW4" s="40" t="s">
        <v>51</v>
      </c>
      <c r="AX4" s="39" t="s">
        <v>52</v>
      </c>
      <c r="AY4" s="50" t="s">
        <v>53</v>
      </c>
      <c r="AZ4" s="51" t="s">
        <v>54</v>
      </c>
      <c r="BA4" s="52" t="s">
        <v>55</v>
      </c>
      <c r="BB4" s="39" t="s">
        <v>56</v>
      </c>
      <c r="BC4" s="39" t="s">
        <v>57</v>
      </c>
      <c r="BD4" s="50" t="s">
        <v>58</v>
      </c>
      <c r="BE4" s="50" t="s">
        <v>59</v>
      </c>
      <c r="BF4" s="40" t="s">
        <v>60</v>
      </c>
      <c r="BG4" s="39" t="s">
        <v>61</v>
      </c>
      <c r="BH4" s="50" t="s">
        <v>62</v>
      </c>
      <c r="BI4" s="51" t="s">
        <v>63</v>
      </c>
      <c r="BJ4" s="52" t="s">
        <v>64</v>
      </c>
      <c r="BK4" s="39" t="s">
        <v>65</v>
      </c>
      <c r="BL4" s="39" t="s">
        <v>66</v>
      </c>
      <c r="BM4" s="50" t="s">
        <v>67</v>
      </c>
      <c r="BN4" s="40" t="s">
        <v>68</v>
      </c>
      <c r="BO4" s="39" t="s">
        <v>69</v>
      </c>
      <c r="BP4" s="50" t="s">
        <v>70</v>
      </c>
      <c r="BQ4" s="52" t="s">
        <v>71</v>
      </c>
    </row>
    <row r="5" spans="1:316" ht="14.1" customHeight="1" x14ac:dyDescent="0.3">
      <c r="A5" s="74" t="s">
        <v>126</v>
      </c>
      <c r="B5" s="75">
        <f t="shared" ref="B5:E5" si="0">SUM(B6:B56)</f>
        <v>352586</v>
      </c>
      <c r="C5" s="75">
        <f t="shared" si="0"/>
        <v>120789</v>
      </c>
      <c r="D5" s="75">
        <f t="shared" si="0"/>
        <v>165134</v>
      </c>
      <c r="E5" s="75">
        <f t="shared" si="0"/>
        <v>55119</v>
      </c>
      <c r="F5" s="75">
        <f>SUM(F6:F56)</f>
        <v>720700</v>
      </c>
      <c r="G5" s="75">
        <f t="shared" ref="G5:BQ5" si="1">SUM(G6:G56)</f>
        <v>354839</v>
      </c>
      <c r="H5" s="75">
        <f t="shared" si="1"/>
        <v>129910</v>
      </c>
      <c r="I5" s="75">
        <f t="shared" si="1"/>
        <v>194476</v>
      </c>
      <c r="J5" s="75">
        <f t="shared" si="1"/>
        <v>68141</v>
      </c>
      <c r="K5" s="75">
        <f t="shared" si="1"/>
        <v>754899</v>
      </c>
      <c r="L5" s="75">
        <f t="shared" si="1"/>
        <v>359265</v>
      </c>
      <c r="M5" s="75">
        <f t="shared" si="1"/>
        <v>132389</v>
      </c>
      <c r="N5" s="75">
        <f t="shared" si="1"/>
        <v>196521</v>
      </c>
      <c r="O5" s="75">
        <f t="shared" si="1"/>
        <v>79324</v>
      </c>
      <c r="P5" s="75">
        <f t="shared" si="1"/>
        <v>767499</v>
      </c>
      <c r="Q5" s="75">
        <f t="shared" si="1"/>
        <v>359686</v>
      </c>
      <c r="R5" s="75">
        <f t="shared" si="1"/>
        <v>142261</v>
      </c>
      <c r="S5" s="75">
        <f t="shared" si="1"/>
        <v>198289</v>
      </c>
      <c r="T5" s="75">
        <f t="shared" si="1"/>
        <v>85230</v>
      </c>
      <c r="U5" s="75">
        <f t="shared" si="1"/>
        <v>802125</v>
      </c>
      <c r="V5" s="75">
        <f t="shared" si="1"/>
        <v>358066</v>
      </c>
      <c r="W5" s="75">
        <f t="shared" si="1"/>
        <v>151448</v>
      </c>
      <c r="X5" s="75">
        <f t="shared" si="1"/>
        <v>203571</v>
      </c>
      <c r="Y5" s="75">
        <f t="shared" si="1"/>
        <v>98303</v>
      </c>
      <c r="Z5" s="75">
        <f t="shared" si="1"/>
        <v>811388</v>
      </c>
      <c r="AA5" s="75">
        <f t="shared" si="1"/>
        <v>362246</v>
      </c>
      <c r="AB5" s="75">
        <f t="shared" si="1"/>
        <v>140118</v>
      </c>
      <c r="AC5" s="75">
        <f t="shared" si="1"/>
        <v>15</v>
      </c>
      <c r="AD5" s="75">
        <f t="shared" si="1"/>
        <v>255</v>
      </c>
      <c r="AE5" s="75">
        <f t="shared" si="1"/>
        <v>202283</v>
      </c>
      <c r="AF5" s="75">
        <f t="shared" si="1"/>
        <v>95080</v>
      </c>
      <c r="AG5" s="75">
        <f t="shared" si="1"/>
        <v>4</v>
      </c>
      <c r="AH5" s="75">
        <f t="shared" si="1"/>
        <v>224</v>
      </c>
      <c r="AI5" s="75">
        <f t="shared" si="1"/>
        <v>800225</v>
      </c>
      <c r="AJ5" s="75">
        <f t="shared" si="1"/>
        <v>349358</v>
      </c>
      <c r="AK5" s="75">
        <f t="shared" si="1"/>
        <v>143954</v>
      </c>
      <c r="AL5" s="75">
        <f t="shared" si="1"/>
        <v>20</v>
      </c>
      <c r="AM5" s="75">
        <f t="shared" si="1"/>
        <v>825</v>
      </c>
      <c r="AN5" s="75">
        <f t="shared" si="1"/>
        <v>167793</v>
      </c>
      <c r="AO5" s="75">
        <f t="shared" si="1"/>
        <v>76946</v>
      </c>
      <c r="AP5" s="75">
        <f t="shared" si="1"/>
        <v>4</v>
      </c>
      <c r="AQ5" s="75">
        <f t="shared" si="1"/>
        <v>263</v>
      </c>
      <c r="AR5" s="75">
        <f t="shared" si="1"/>
        <v>739163</v>
      </c>
      <c r="AS5" s="75">
        <f t="shared" si="1"/>
        <v>362817</v>
      </c>
      <c r="AT5" s="75">
        <f t="shared" si="1"/>
        <v>136818</v>
      </c>
      <c r="AU5" s="75">
        <f t="shared" si="1"/>
        <v>54</v>
      </c>
      <c r="AV5" s="75">
        <f t="shared" si="1"/>
        <v>1259</v>
      </c>
      <c r="AW5" s="75">
        <f t="shared" si="1"/>
        <v>179310</v>
      </c>
      <c r="AX5" s="75">
        <f t="shared" si="1"/>
        <v>77881</v>
      </c>
      <c r="AY5" s="75">
        <f t="shared" si="1"/>
        <v>7</v>
      </c>
      <c r="AZ5" s="75">
        <f t="shared" si="1"/>
        <v>307</v>
      </c>
      <c r="BA5" s="75">
        <f t="shared" si="1"/>
        <v>758453</v>
      </c>
      <c r="BB5" s="75">
        <f t="shared" si="1"/>
        <v>370472</v>
      </c>
      <c r="BC5" s="75">
        <f t="shared" si="1"/>
        <v>111945</v>
      </c>
      <c r="BD5" s="75">
        <f t="shared" si="1"/>
        <v>82</v>
      </c>
      <c r="BE5" s="75">
        <f t="shared" si="1"/>
        <v>37037</v>
      </c>
      <c r="BF5" s="75">
        <f t="shared" si="1"/>
        <v>189703</v>
      </c>
      <c r="BG5" s="75">
        <f t="shared" si="1"/>
        <v>90291</v>
      </c>
      <c r="BH5" s="75">
        <f t="shared" si="1"/>
        <v>13</v>
      </c>
      <c r="BI5" s="75">
        <f t="shared" si="1"/>
        <v>356</v>
      </c>
      <c r="BJ5" s="75">
        <f t="shared" si="1"/>
        <v>799899</v>
      </c>
      <c r="BK5" s="75">
        <f t="shared" si="1"/>
        <v>396052</v>
      </c>
      <c r="BL5" s="75">
        <f t="shared" si="1"/>
        <v>121838</v>
      </c>
      <c r="BM5" s="75">
        <f t="shared" si="1"/>
        <v>38761</v>
      </c>
      <c r="BN5" s="75">
        <f t="shared" si="1"/>
        <v>178826</v>
      </c>
      <c r="BO5" s="75">
        <f t="shared" si="1"/>
        <v>92177</v>
      </c>
      <c r="BP5" s="75">
        <f t="shared" si="1"/>
        <v>2861</v>
      </c>
      <c r="BQ5" s="75">
        <f t="shared" si="1"/>
        <v>830515</v>
      </c>
    </row>
    <row r="6" spans="1:316" ht="14.1" customHeight="1" x14ac:dyDescent="0.3">
      <c r="A6" s="18" t="s">
        <v>72</v>
      </c>
      <c r="B6" s="19">
        <v>860</v>
      </c>
      <c r="C6" s="20">
        <v>51</v>
      </c>
      <c r="D6" s="21">
        <v>248</v>
      </c>
      <c r="E6" s="22">
        <v>55</v>
      </c>
      <c r="F6" s="23">
        <v>1214</v>
      </c>
      <c r="G6" s="19">
        <v>985</v>
      </c>
      <c r="H6" s="20">
        <v>61</v>
      </c>
      <c r="I6" s="20">
        <v>181</v>
      </c>
      <c r="J6" s="24">
        <v>38</v>
      </c>
      <c r="K6" s="23">
        <v>1265</v>
      </c>
      <c r="L6" s="19">
        <v>956</v>
      </c>
      <c r="M6" s="20">
        <v>56</v>
      </c>
      <c r="N6" s="20">
        <v>231</v>
      </c>
      <c r="O6" s="24">
        <v>58</v>
      </c>
      <c r="P6" s="23">
        <v>1301</v>
      </c>
      <c r="Q6" s="72">
        <v>1017</v>
      </c>
      <c r="R6" s="73">
        <v>60</v>
      </c>
      <c r="S6" s="73">
        <v>226</v>
      </c>
      <c r="T6" s="73">
        <v>58</v>
      </c>
      <c r="U6" s="31">
        <f>Q6+R6+S6+T6</f>
        <v>1361</v>
      </c>
      <c r="V6" s="72">
        <f>931</f>
        <v>931</v>
      </c>
      <c r="W6" s="73">
        <f>48</f>
        <v>48</v>
      </c>
      <c r="X6" s="73">
        <v>213</v>
      </c>
      <c r="Y6" s="73">
        <v>56</v>
      </c>
      <c r="Z6" s="31">
        <f>SUM(V6:Y6)</f>
        <v>1248</v>
      </c>
      <c r="AA6" s="41" t="s">
        <v>73</v>
      </c>
      <c r="AB6" s="44" t="s">
        <v>73</v>
      </c>
      <c r="AC6" s="44" t="s">
        <v>73</v>
      </c>
      <c r="AD6" s="44" t="s">
        <v>73</v>
      </c>
      <c r="AE6" s="44" t="s">
        <v>73</v>
      </c>
      <c r="AF6" s="47" t="s">
        <v>73</v>
      </c>
      <c r="AG6" s="47" t="s">
        <v>73</v>
      </c>
      <c r="AH6" s="47" t="s">
        <v>73</v>
      </c>
      <c r="AI6" s="31" t="s">
        <v>74</v>
      </c>
      <c r="AJ6" s="41" t="s">
        <v>73</v>
      </c>
      <c r="AK6" s="41" t="s">
        <v>73</v>
      </c>
      <c r="AL6" s="41" t="s">
        <v>73</v>
      </c>
      <c r="AM6" s="41" t="s">
        <v>73</v>
      </c>
      <c r="AN6" s="41" t="s">
        <v>73</v>
      </c>
      <c r="AO6" s="41" t="s">
        <v>73</v>
      </c>
      <c r="AP6" s="41" t="s">
        <v>73</v>
      </c>
      <c r="AQ6" s="41" t="s">
        <v>73</v>
      </c>
      <c r="AR6" s="31" t="s">
        <v>74</v>
      </c>
      <c r="AS6" s="41" t="s">
        <v>74</v>
      </c>
      <c r="AT6" s="41" t="s">
        <v>74</v>
      </c>
      <c r="AU6" s="41" t="s">
        <v>74</v>
      </c>
      <c r="AV6" s="41" t="s">
        <v>74</v>
      </c>
      <c r="AW6" s="41" t="s">
        <v>74</v>
      </c>
      <c r="AX6" s="41" t="s">
        <v>74</v>
      </c>
      <c r="AY6" s="41" t="s">
        <v>74</v>
      </c>
      <c r="AZ6" s="41" t="s">
        <v>74</v>
      </c>
      <c r="BA6" s="31" t="s">
        <v>74</v>
      </c>
      <c r="BB6" s="41" t="s">
        <v>74</v>
      </c>
      <c r="BC6" s="41" t="s">
        <v>74</v>
      </c>
      <c r="BD6" s="41" t="s">
        <v>74</v>
      </c>
      <c r="BE6" s="41" t="s">
        <v>74</v>
      </c>
      <c r="BF6" s="41" t="s">
        <v>74</v>
      </c>
      <c r="BG6" s="41" t="s">
        <v>74</v>
      </c>
      <c r="BH6" s="41" t="s">
        <v>74</v>
      </c>
      <c r="BI6" s="41" t="s">
        <v>74</v>
      </c>
      <c r="BJ6" s="31" t="s">
        <v>74</v>
      </c>
      <c r="BK6" s="41" t="s">
        <v>74</v>
      </c>
      <c r="BL6" s="41" t="s">
        <v>74</v>
      </c>
      <c r="BM6" s="41" t="s">
        <v>74</v>
      </c>
      <c r="BN6" s="41" t="s">
        <v>74</v>
      </c>
      <c r="BO6" s="41" t="s">
        <v>74</v>
      </c>
      <c r="BP6" s="41" t="s">
        <v>74</v>
      </c>
      <c r="BQ6" s="31" t="s">
        <v>74</v>
      </c>
      <c r="BR6" s="53"/>
      <c r="BS6" s="55"/>
      <c r="LD6" s="53"/>
    </row>
    <row r="7" spans="1:316" ht="14.1" customHeight="1" x14ac:dyDescent="0.3">
      <c r="A7" s="16" t="s">
        <v>75</v>
      </c>
      <c r="B7" s="6">
        <v>3663</v>
      </c>
      <c r="C7" s="4">
        <v>5212</v>
      </c>
      <c r="D7" s="4">
        <v>4970</v>
      </c>
      <c r="E7" s="7">
        <v>7328</v>
      </c>
      <c r="F7" s="13">
        <v>21173</v>
      </c>
      <c r="G7" s="6">
        <v>3793</v>
      </c>
      <c r="H7" s="4">
        <v>5534</v>
      </c>
      <c r="I7" s="4">
        <v>5101</v>
      </c>
      <c r="J7" s="7">
        <v>7490</v>
      </c>
      <c r="K7" s="13">
        <v>21918</v>
      </c>
      <c r="L7" s="6">
        <v>3975</v>
      </c>
      <c r="M7" s="4">
        <v>6037</v>
      </c>
      <c r="N7" s="4">
        <v>4967</v>
      </c>
      <c r="O7" s="7">
        <v>7337</v>
      </c>
      <c r="P7" s="13">
        <v>22316</v>
      </c>
      <c r="Q7" s="32">
        <v>4136</v>
      </c>
      <c r="R7" s="33">
        <v>6488</v>
      </c>
      <c r="S7" s="33">
        <v>5008</v>
      </c>
      <c r="T7" s="33">
        <v>7463</v>
      </c>
      <c r="U7" s="31">
        <f t="shared" ref="U7:U55" si="2">Q7+R7+S7+T7</f>
        <v>23095</v>
      </c>
      <c r="V7" s="32">
        <v>4465</v>
      </c>
      <c r="W7" s="33">
        <v>6952</v>
      </c>
      <c r="X7" s="33">
        <v>5187</v>
      </c>
      <c r="Y7" s="33">
        <v>7519</v>
      </c>
      <c r="Z7" s="31">
        <f t="shared" ref="Z7:Z56" si="3">SUM(V7:Y7)</f>
        <v>24123</v>
      </c>
      <c r="AA7" s="42">
        <v>4247</v>
      </c>
      <c r="AB7" s="45">
        <v>6694</v>
      </c>
      <c r="AC7" s="45">
        <v>0</v>
      </c>
      <c r="AD7" s="45">
        <v>0</v>
      </c>
      <c r="AE7" s="45">
        <v>4897</v>
      </c>
      <c r="AF7" s="48">
        <v>7190</v>
      </c>
      <c r="AG7" s="47">
        <v>0</v>
      </c>
      <c r="AH7" s="47">
        <v>0</v>
      </c>
      <c r="AI7" s="31">
        <f t="shared" ref="AI7:AI56" si="4">SUM(AA7:AH7)</f>
        <v>23028</v>
      </c>
      <c r="AJ7" s="42">
        <v>3700</v>
      </c>
      <c r="AK7" s="45">
        <v>6116</v>
      </c>
      <c r="AL7" s="45">
        <v>0</v>
      </c>
      <c r="AM7" s="45">
        <v>0</v>
      </c>
      <c r="AN7" s="45">
        <v>3992</v>
      </c>
      <c r="AO7" s="48">
        <v>5880</v>
      </c>
      <c r="AP7" s="47">
        <v>0</v>
      </c>
      <c r="AQ7" s="47">
        <v>0</v>
      </c>
      <c r="AR7" s="31">
        <f t="shared" ref="AR7:AR42" si="5">SUM(AJ7:AQ7)</f>
        <v>19688</v>
      </c>
      <c r="AS7" s="42">
        <v>3773</v>
      </c>
      <c r="AT7" s="45">
        <v>6230</v>
      </c>
      <c r="AU7" s="45">
        <v>0</v>
      </c>
      <c r="AV7" s="45">
        <v>0</v>
      </c>
      <c r="AW7" s="45">
        <v>3842</v>
      </c>
      <c r="AX7" s="48">
        <v>5674</v>
      </c>
      <c r="AY7" s="45">
        <v>0</v>
      </c>
      <c r="AZ7" s="47">
        <v>0</v>
      </c>
      <c r="BA7" s="31">
        <f t="shared" ref="BA7:BA9" si="6">SUM(AS7:AZ7)</f>
        <v>19519</v>
      </c>
      <c r="BB7" s="42">
        <v>3951</v>
      </c>
      <c r="BC7" s="45">
        <v>6428</v>
      </c>
      <c r="BD7" s="45">
        <v>0</v>
      </c>
      <c r="BE7" s="45">
        <v>0</v>
      </c>
      <c r="BF7" s="45">
        <v>4273</v>
      </c>
      <c r="BG7" s="48">
        <v>6045</v>
      </c>
      <c r="BH7" s="45">
        <v>0</v>
      </c>
      <c r="BI7" s="47">
        <v>0</v>
      </c>
      <c r="BJ7" s="31">
        <f t="shared" ref="BJ7:BJ9" si="7">SUM(BB7:BI7)</f>
        <v>20697</v>
      </c>
      <c r="BK7" s="42">
        <v>4176</v>
      </c>
      <c r="BL7" s="45">
        <v>6987</v>
      </c>
      <c r="BM7" s="45">
        <v>0</v>
      </c>
      <c r="BN7" s="45">
        <v>4631</v>
      </c>
      <c r="BO7" s="48">
        <v>6501</v>
      </c>
      <c r="BP7" s="45">
        <v>0</v>
      </c>
      <c r="BQ7" s="31">
        <f>SUM(BK7:BP7)</f>
        <v>22295</v>
      </c>
      <c r="BR7" s="53"/>
      <c r="BS7" s="55"/>
      <c r="LD7" s="53"/>
    </row>
    <row r="8" spans="1:316" ht="14.1" customHeight="1" x14ac:dyDescent="0.3">
      <c r="A8" s="16" t="s">
        <v>76</v>
      </c>
      <c r="B8" s="6">
        <v>1080</v>
      </c>
      <c r="C8" s="4">
        <v>462</v>
      </c>
      <c r="D8" s="4">
        <v>209</v>
      </c>
      <c r="E8" s="7">
        <v>473</v>
      </c>
      <c r="F8" s="13">
        <v>2224</v>
      </c>
      <c r="G8" s="6">
        <v>1091</v>
      </c>
      <c r="H8" s="4">
        <v>558</v>
      </c>
      <c r="I8" s="4">
        <v>533</v>
      </c>
      <c r="J8" s="7">
        <v>243</v>
      </c>
      <c r="K8" s="13">
        <v>2425</v>
      </c>
      <c r="L8" s="6">
        <v>1088</v>
      </c>
      <c r="M8" s="4">
        <v>789</v>
      </c>
      <c r="N8" s="4">
        <v>396</v>
      </c>
      <c r="O8" s="7">
        <v>287</v>
      </c>
      <c r="P8" s="13">
        <v>2560</v>
      </c>
      <c r="Q8" s="32">
        <v>1280</v>
      </c>
      <c r="R8" s="33">
        <v>630</v>
      </c>
      <c r="S8" s="33">
        <v>311</v>
      </c>
      <c r="T8" s="33">
        <v>184</v>
      </c>
      <c r="U8" s="31">
        <f t="shared" si="2"/>
        <v>2405</v>
      </c>
      <c r="V8" s="32">
        <v>1180</v>
      </c>
      <c r="W8" s="33">
        <v>622</v>
      </c>
      <c r="X8" s="33">
        <v>748</v>
      </c>
      <c r="Y8" s="33">
        <v>458</v>
      </c>
      <c r="Z8" s="31">
        <f t="shared" si="3"/>
        <v>3008</v>
      </c>
      <c r="AA8" s="42">
        <v>1104</v>
      </c>
      <c r="AB8" s="45">
        <v>595</v>
      </c>
      <c r="AC8" s="45">
        <v>0</v>
      </c>
      <c r="AD8" s="45">
        <v>0</v>
      </c>
      <c r="AE8" s="45">
        <v>1028</v>
      </c>
      <c r="AF8" s="48">
        <v>554</v>
      </c>
      <c r="AG8" s="47">
        <v>0</v>
      </c>
      <c r="AH8" s="47">
        <v>0</v>
      </c>
      <c r="AI8" s="31">
        <f t="shared" si="4"/>
        <v>3281</v>
      </c>
      <c r="AJ8" s="42">
        <v>849</v>
      </c>
      <c r="AK8" s="45">
        <v>473</v>
      </c>
      <c r="AL8" s="45">
        <v>1</v>
      </c>
      <c r="AM8" s="45">
        <v>0</v>
      </c>
      <c r="AN8" s="45">
        <v>174</v>
      </c>
      <c r="AO8" s="48">
        <v>122</v>
      </c>
      <c r="AP8" s="47">
        <v>0</v>
      </c>
      <c r="AQ8" s="47">
        <v>0</v>
      </c>
      <c r="AR8" s="31">
        <f t="shared" si="5"/>
        <v>1619</v>
      </c>
      <c r="AS8" s="42">
        <v>689</v>
      </c>
      <c r="AT8" s="45">
        <v>103</v>
      </c>
      <c r="AU8" s="45">
        <v>3</v>
      </c>
      <c r="AV8" s="45">
        <v>0</v>
      </c>
      <c r="AW8" s="45">
        <v>345</v>
      </c>
      <c r="AX8" s="48">
        <v>102</v>
      </c>
      <c r="AY8" s="45">
        <v>0</v>
      </c>
      <c r="AZ8" s="47">
        <v>0</v>
      </c>
      <c r="BA8" s="31">
        <f t="shared" si="6"/>
        <v>1242</v>
      </c>
      <c r="BB8" s="42">
        <v>1019</v>
      </c>
      <c r="BC8" s="45">
        <v>579</v>
      </c>
      <c r="BD8" s="45">
        <v>3</v>
      </c>
      <c r="BE8" s="45">
        <v>0</v>
      </c>
      <c r="BF8" s="45">
        <v>113</v>
      </c>
      <c r="BG8" s="48">
        <v>112</v>
      </c>
      <c r="BH8" s="45">
        <v>0</v>
      </c>
      <c r="BI8" s="47">
        <v>0</v>
      </c>
      <c r="BJ8" s="31">
        <f t="shared" si="7"/>
        <v>1826</v>
      </c>
      <c r="BK8" s="42">
        <v>1069</v>
      </c>
      <c r="BL8" s="45">
        <v>635</v>
      </c>
      <c r="BM8" s="45">
        <v>0</v>
      </c>
      <c r="BN8" s="45">
        <v>130</v>
      </c>
      <c r="BO8" s="48">
        <v>117</v>
      </c>
      <c r="BP8" s="45">
        <v>0</v>
      </c>
      <c r="BQ8" s="31">
        <f t="shared" ref="BQ8:BQ56" si="8">SUM(BK8:BP8)</f>
        <v>1951</v>
      </c>
      <c r="BR8" s="53"/>
      <c r="BS8" s="55"/>
      <c r="LD8" s="53"/>
    </row>
    <row r="9" spans="1:316" ht="14.1" customHeight="1" x14ac:dyDescent="0.3">
      <c r="A9" s="16" t="s">
        <v>77</v>
      </c>
      <c r="B9" s="6">
        <v>3390</v>
      </c>
      <c r="C9" s="4">
        <v>1835</v>
      </c>
      <c r="D9" s="4">
        <v>2929</v>
      </c>
      <c r="E9" s="7">
        <v>3178</v>
      </c>
      <c r="F9" s="13">
        <v>11332</v>
      </c>
      <c r="G9" s="6">
        <v>3426</v>
      </c>
      <c r="H9" s="4">
        <v>1853</v>
      </c>
      <c r="I9" s="4">
        <v>3090</v>
      </c>
      <c r="J9" s="7">
        <v>3347</v>
      </c>
      <c r="K9" s="13">
        <v>11716</v>
      </c>
      <c r="L9" s="6">
        <v>3661</v>
      </c>
      <c r="M9" s="4">
        <v>1959</v>
      </c>
      <c r="N9" s="4">
        <v>3319</v>
      </c>
      <c r="O9" s="7">
        <v>3440</v>
      </c>
      <c r="P9" s="13">
        <v>12379</v>
      </c>
      <c r="Q9" s="32">
        <v>3966</v>
      </c>
      <c r="R9" s="33">
        <v>2165</v>
      </c>
      <c r="S9" s="33">
        <v>3318</v>
      </c>
      <c r="T9" s="33">
        <v>3452</v>
      </c>
      <c r="U9" s="31">
        <f t="shared" si="2"/>
        <v>12901</v>
      </c>
      <c r="V9" s="32">
        <v>4470</v>
      </c>
      <c r="W9" s="33">
        <v>2506</v>
      </c>
      <c r="X9" s="33">
        <v>3538</v>
      </c>
      <c r="Y9" s="33">
        <v>3674</v>
      </c>
      <c r="Z9" s="31">
        <f t="shared" si="3"/>
        <v>14188</v>
      </c>
      <c r="AA9" s="42">
        <v>6033</v>
      </c>
      <c r="AB9" s="45">
        <v>8236</v>
      </c>
      <c r="AC9" s="45">
        <v>5</v>
      </c>
      <c r="AD9" s="45">
        <v>10</v>
      </c>
      <c r="AE9" s="45">
        <v>3450</v>
      </c>
      <c r="AF9" s="48">
        <v>3564</v>
      </c>
      <c r="AG9" s="47">
        <v>0</v>
      </c>
      <c r="AH9" s="47">
        <v>1</v>
      </c>
      <c r="AI9" s="31">
        <f t="shared" si="4"/>
        <v>21299</v>
      </c>
      <c r="AJ9" s="42">
        <v>5212</v>
      </c>
      <c r="AK9" s="45">
        <v>6569</v>
      </c>
      <c r="AL9" s="45">
        <v>5</v>
      </c>
      <c r="AM9" s="45">
        <v>9</v>
      </c>
      <c r="AN9" s="45">
        <v>2375</v>
      </c>
      <c r="AO9" s="48">
        <v>2570</v>
      </c>
      <c r="AP9" s="47">
        <v>0</v>
      </c>
      <c r="AQ9" s="47">
        <v>0</v>
      </c>
      <c r="AR9" s="31">
        <f t="shared" si="5"/>
        <v>16740</v>
      </c>
      <c r="AS9" s="42">
        <v>5567</v>
      </c>
      <c r="AT9" s="45">
        <v>6797</v>
      </c>
      <c r="AU9" s="45">
        <v>8</v>
      </c>
      <c r="AV9" s="45">
        <v>10</v>
      </c>
      <c r="AW9" s="45">
        <v>2632</v>
      </c>
      <c r="AX9" s="48">
        <v>2990</v>
      </c>
      <c r="AY9" s="45">
        <v>0</v>
      </c>
      <c r="AZ9" s="47">
        <v>0</v>
      </c>
      <c r="BA9" s="31">
        <f t="shared" si="6"/>
        <v>18004</v>
      </c>
      <c r="BB9" s="42">
        <v>5941</v>
      </c>
      <c r="BC9" s="45">
        <v>7254</v>
      </c>
      <c r="BD9" s="45">
        <v>10</v>
      </c>
      <c r="BE9" s="45">
        <v>10</v>
      </c>
      <c r="BF9" s="45">
        <v>2553</v>
      </c>
      <c r="BG9" s="48">
        <v>3083</v>
      </c>
      <c r="BH9" s="45">
        <v>2</v>
      </c>
      <c r="BI9" s="47">
        <v>0</v>
      </c>
      <c r="BJ9" s="31">
        <f t="shared" si="7"/>
        <v>18853</v>
      </c>
      <c r="BK9" s="42">
        <v>6343</v>
      </c>
      <c r="BL9" s="45">
        <v>7569</v>
      </c>
      <c r="BM9" s="45">
        <v>17</v>
      </c>
      <c r="BN9" s="45">
        <v>2541</v>
      </c>
      <c r="BO9" s="48">
        <v>2868</v>
      </c>
      <c r="BP9" s="45">
        <v>0</v>
      </c>
      <c r="BQ9" s="31">
        <f t="shared" si="8"/>
        <v>19338</v>
      </c>
      <c r="BR9" s="53"/>
      <c r="BS9" s="55"/>
      <c r="LD9" s="53"/>
    </row>
    <row r="10" spans="1:316" ht="14.1" customHeight="1" x14ac:dyDescent="0.3">
      <c r="A10" s="16" t="s">
        <v>78</v>
      </c>
      <c r="B10" s="6">
        <v>5437</v>
      </c>
      <c r="C10" s="4">
        <v>3080</v>
      </c>
      <c r="D10" s="4">
        <v>3344</v>
      </c>
      <c r="E10" s="7">
        <v>1136</v>
      </c>
      <c r="F10" s="13">
        <v>12997</v>
      </c>
      <c r="G10" s="6">
        <v>5558</v>
      </c>
      <c r="H10" s="4">
        <v>2590</v>
      </c>
      <c r="I10" s="4">
        <v>3764</v>
      </c>
      <c r="J10" s="7">
        <v>1895</v>
      </c>
      <c r="K10" s="13">
        <v>13807</v>
      </c>
      <c r="L10" s="6">
        <v>5279</v>
      </c>
      <c r="M10" s="4">
        <v>2605</v>
      </c>
      <c r="N10" s="4">
        <v>4196</v>
      </c>
      <c r="O10" s="7">
        <v>2343</v>
      </c>
      <c r="P10" s="13">
        <v>14423</v>
      </c>
      <c r="Q10" s="32">
        <v>4079</v>
      </c>
      <c r="R10" s="33">
        <v>2762</v>
      </c>
      <c r="S10" s="33">
        <v>5573</v>
      </c>
      <c r="T10" s="33">
        <v>2762</v>
      </c>
      <c r="U10" s="31">
        <f t="shared" si="2"/>
        <v>15176</v>
      </c>
      <c r="V10" s="32">
        <v>3030</v>
      </c>
      <c r="W10" s="33">
        <v>1635</v>
      </c>
      <c r="X10" s="33">
        <v>6027</v>
      </c>
      <c r="Y10" s="33">
        <v>3368</v>
      </c>
      <c r="Z10" s="31">
        <f t="shared" si="3"/>
        <v>14060</v>
      </c>
      <c r="AA10" s="42">
        <v>1751</v>
      </c>
      <c r="AB10" s="45">
        <v>1081</v>
      </c>
      <c r="AC10" s="45">
        <v>0</v>
      </c>
      <c r="AD10" s="45">
        <v>0</v>
      </c>
      <c r="AE10" s="45">
        <v>4430</v>
      </c>
      <c r="AF10" s="48">
        <v>3088</v>
      </c>
      <c r="AG10" s="47">
        <v>0</v>
      </c>
      <c r="AH10" s="47">
        <v>0</v>
      </c>
      <c r="AI10" s="31">
        <f>SUM(AA10:AH10)</f>
        <v>10350</v>
      </c>
      <c r="AJ10" s="42">
        <v>5490</v>
      </c>
      <c r="AK10" s="45">
        <v>3153</v>
      </c>
      <c r="AL10" s="45">
        <v>0</v>
      </c>
      <c r="AM10" s="45">
        <v>498</v>
      </c>
      <c r="AN10" s="45">
        <v>1347</v>
      </c>
      <c r="AO10" s="48">
        <v>753</v>
      </c>
      <c r="AP10" s="47">
        <v>1</v>
      </c>
      <c r="AQ10" s="47">
        <v>101</v>
      </c>
      <c r="AR10" s="31">
        <f>SUM(AJ10:AQ10)</f>
        <v>11343</v>
      </c>
      <c r="AS10" s="42">
        <v>6754</v>
      </c>
      <c r="AT10" s="45">
        <v>3969</v>
      </c>
      <c r="AU10" s="45">
        <v>3</v>
      </c>
      <c r="AV10" s="45">
        <v>795</v>
      </c>
      <c r="AW10" s="45">
        <v>1674</v>
      </c>
      <c r="AX10" s="48">
        <v>999</v>
      </c>
      <c r="AY10" s="45">
        <v>1</v>
      </c>
      <c r="AZ10" s="47">
        <v>133</v>
      </c>
      <c r="BA10" s="31">
        <f>SUM(AS10:AZ10)</f>
        <v>14328</v>
      </c>
      <c r="BB10" s="42">
        <v>7580</v>
      </c>
      <c r="BC10" s="45">
        <v>4394</v>
      </c>
      <c r="BD10" s="45">
        <v>4</v>
      </c>
      <c r="BE10" s="45">
        <v>921</v>
      </c>
      <c r="BF10" s="45">
        <v>1843</v>
      </c>
      <c r="BG10" s="48">
        <v>1121</v>
      </c>
      <c r="BH10" s="45">
        <v>1</v>
      </c>
      <c r="BI10" s="47">
        <v>122</v>
      </c>
      <c r="BJ10" s="31">
        <f>SUM(BB10:BI10)</f>
        <v>15986</v>
      </c>
      <c r="BK10" s="42">
        <v>7990</v>
      </c>
      <c r="BL10" s="45">
        <v>4631</v>
      </c>
      <c r="BM10" s="45">
        <v>319</v>
      </c>
      <c r="BN10" s="45">
        <v>1909</v>
      </c>
      <c r="BO10" s="48">
        <v>1160</v>
      </c>
      <c r="BP10" s="45">
        <v>95</v>
      </c>
      <c r="BQ10" s="31">
        <f t="shared" si="8"/>
        <v>16104</v>
      </c>
      <c r="BR10" s="53"/>
      <c r="BS10" s="55"/>
      <c r="LD10" s="53"/>
    </row>
    <row r="11" spans="1:316" ht="14.1" customHeight="1" x14ac:dyDescent="0.3">
      <c r="A11" s="16" t="s">
        <v>79</v>
      </c>
      <c r="B11" s="6">
        <v>1418</v>
      </c>
      <c r="C11" s="4">
        <v>691</v>
      </c>
      <c r="D11" s="4">
        <v>1662</v>
      </c>
      <c r="E11" s="7">
        <v>796</v>
      </c>
      <c r="F11" s="13">
        <v>4567</v>
      </c>
      <c r="G11" s="6">
        <v>1371</v>
      </c>
      <c r="H11" s="4">
        <v>565</v>
      </c>
      <c r="I11" s="4">
        <v>2312</v>
      </c>
      <c r="J11" s="7">
        <v>1213</v>
      </c>
      <c r="K11" s="13">
        <v>5461</v>
      </c>
      <c r="L11" s="6">
        <v>1675</v>
      </c>
      <c r="M11" s="4">
        <v>799</v>
      </c>
      <c r="N11" s="4">
        <v>2957</v>
      </c>
      <c r="O11" s="7">
        <v>1406</v>
      </c>
      <c r="P11" s="13">
        <v>6837</v>
      </c>
      <c r="Q11" s="32">
        <v>2009</v>
      </c>
      <c r="R11" s="33">
        <v>897</v>
      </c>
      <c r="S11" s="33">
        <v>3050</v>
      </c>
      <c r="T11" s="33">
        <v>1550</v>
      </c>
      <c r="U11" s="31">
        <f t="shared" si="2"/>
        <v>7506</v>
      </c>
      <c r="V11" s="32">
        <v>2027</v>
      </c>
      <c r="W11" s="33">
        <v>710</v>
      </c>
      <c r="X11" s="33">
        <v>3668</v>
      </c>
      <c r="Y11" s="33">
        <v>1771</v>
      </c>
      <c r="Z11" s="31">
        <f>SUM(V11:Y11)</f>
        <v>8176</v>
      </c>
      <c r="AA11" s="42">
        <v>1807</v>
      </c>
      <c r="AB11" s="45">
        <v>689</v>
      </c>
      <c r="AC11" s="45">
        <v>0</v>
      </c>
      <c r="AD11" s="45">
        <v>0</v>
      </c>
      <c r="AE11" s="45">
        <v>3575</v>
      </c>
      <c r="AF11" s="48">
        <v>1843</v>
      </c>
      <c r="AG11" s="47">
        <v>0</v>
      </c>
      <c r="AH11" s="47">
        <v>0</v>
      </c>
      <c r="AI11" s="31">
        <f t="shared" si="4"/>
        <v>7914</v>
      </c>
      <c r="AJ11" s="42">
        <v>2402</v>
      </c>
      <c r="AK11" s="45">
        <v>1100</v>
      </c>
      <c r="AL11" s="45">
        <v>0</v>
      </c>
      <c r="AM11" s="45">
        <v>0</v>
      </c>
      <c r="AN11" s="45">
        <v>4316</v>
      </c>
      <c r="AO11" s="48">
        <v>2146</v>
      </c>
      <c r="AP11" s="47">
        <v>0</v>
      </c>
      <c r="AQ11" s="47">
        <v>0</v>
      </c>
      <c r="AR11" s="31">
        <f t="shared" si="5"/>
        <v>9964</v>
      </c>
      <c r="AS11" s="42">
        <v>1931</v>
      </c>
      <c r="AT11" s="45">
        <v>831</v>
      </c>
      <c r="AU11" s="45">
        <v>0</v>
      </c>
      <c r="AV11" s="45">
        <v>0</v>
      </c>
      <c r="AW11" s="45">
        <v>2595</v>
      </c>
      <c r="AX11" s="48">
        <v>953</v>
      </c>
      <c r="AY11" s="45">
        <v>0</v>
      </c>
      <c r="AZ11" s="47">
        <v>0</v>
      </c>
      <c r="BA11" s="31">
        <f t="shared" ref="BA11:BA37" si="9">SUM(AS11:AZ11)</f>
        <v>6310</v>
      </c>
      <c r="BB11" s="42">
        <v>1741</v>
      </c>
      <c r="BC11" s="45">
        <v>691</v>
      </c>
      <c r="BD11" s="45">
        <v>0</v>
      </c>
      <c r="BE11" s="45">
        <v>0</v>
      </c>
      <c r="BF11" s="42">
        <v>2058</v>
      </c>
      <c r="BG11" s="45">
        <v>652</v>
      </c>
      <c r="BH11" s="45">
        <v>0</v>
      </c>
      <c r="BI11" s="45">
        <v>0</v>
      </c>
      <c r="BJ11" s="31">
        <f t="shared" ref="BJ11" si="10">SUM(BB11:BI11)</f>
        <v>5142</v>
      </c>
      <c r="BK11" s="42">
        <v>1836</v>
      </c>
      <c r="BL11" s="45">
        <v>664</v>
      </c>
      <c r="BM11" s="45">
        <v>0</v>
      </c>
      <c r="BN11" s="42">
        <v>2137</v>
      </c>
      <c r="BO11" s="45">
        <v>648</v>
      </c>
      <c r="BP11" s="45">
        <v>0</v>
      </c>
      <c r="BQ11" s="31">
        <f t="shared" si="8"/>
        <v>5285</v>
      </c>
      <c r="BR11" s="53"/>
      <c r="BS11" s="55"/>
      <c r="LD11" s="53"/>
    </row>
    <row r="12" spans="1:316" ht="14.1" customHeight="1" x14ac:dyDescent="0.3">
      <c r="A12" s="16" t="s">
        <v>80</v>
      </c>
      <c r="B12" s="6">
        <v>46291</v>
      </c>
      <c r="C12" s="4">
        <v>20190</v>
      </c>
      <c r="D12" s="4" t="s">
        <v>81</v>
      </c>
      <c r="E12" s="7" t="s">
        <v>81</v>
      </c>
      <c r="F12" s="13">
        <v>66481</v>
      </c>
      <c r="G12" s="6">
        <v>44832</v>
      </c>
      <c r="H12" s="4">
        <v>19007</v>
      </c>
      <c r="I12" s="4">
        <v>1000</v>
      </c>
      <c r="J12" s="7">
        <v>988</v>
      </c>
      <c r="K12" s="13">
        <v>65827</v>
      </c>
      <c r="L12" s="6">
        <v>43663</v>
      </c>
      <c r="M12" s="4">
        <v>18022</v>
      </c>
      <c r="N12" s="4">
        <v>1298</v>
      </c>
      <c r="O12" s="7">
        <v>927</v>
      </c>
      <c r="P12" s="13">
        <v>63910</v>
      </c>
      <c r="Q12" s="32">
        <v>42359</v>
      </c>
      <c r="R12" s="33">
        <v>17077</v>
      </c>
      <c r="S12" s="33">
        <v>1000</v>
      </c>
      <c r="T12" s="33">
        <v>738</v>
      </c>
      <c r="U12" s="31">
        <f>Q12+R12+S12+T12</f>
        <v>61174</v>
      </c>
      <c r="V12" s="32">
        <v>41293</v>
      </c>
      <c r="W12" s="33">
        <v>16636</v>
      </c>
      <c r="X12" s="33">
        <v>982</v>
      </c>
      <c r="Y12" s="33">
        <v>654</v>
      </c>
      <c r="Z12" s="31">
        <f>SUM(V12:Y12)</f>
        <v>59565</v>
      </c>
      <c r="AA12" s="42">
        <v>39617</v>
      </c>
      <c r="AB12" s="45">
        <v>15624</v>
      </c>
      <c r="AC12" s="45">
        <v>0</v>
      </c>
      <c r="AD12" s="45">
        <v>0</v>
      </c>
      <c r="AE12" s="45">
        <v>872</v>
      </c>
      <c r="AF12" s="48">
        <v>517</v>
      </c>
      <c r="AG12" s="47">
        <v>0</v>
      </c>
      <c r="AH12" s="47">
        <v>0</v>
      </c>
      <c r="AI12" s="31">
        <f>SUM(AA12:AH12)</f>
        <v>56630</v>
      </c>
      <c r="AJ12" s="42">
        <v>38566</v>
      </c>
      <c r="AK12" s="45">
        <v>15257</v>
      </c>
      <c r="AL12" s="45">
        <v>0</v>
      </c>
      <c r="AM12" s="45">
        <v>0</v>
      </c>
      <c r="AN12" s="45">
        <v>968</v>
      </c>
      <c r="AO12" s="48">
        <v>636</v>
      </c>
      <c r="AP12" s="47">
        <v>0</v>
      </c>
      <c r="AQ12" s="47">
        <v>0</v>
      </c>
      <c r="AR12" s="31">
        <f>SUM(AJ12:AQ12)</f>
        <v>55427</v>
      </c>
      <c r="AS12" s="42">
        <v>35819</v>
      </c>
      <c r="AT12" s="45">
        <v>13998</v>
      </c>
      <c r="AU12" s="45">
        <v>0</v>
      </c>
      <c r="AV12" s="45">
        <v>0</v>
      </c>
      <c r="AW12" s="45">
        <v>810</v>
      </c>
      <c r="AX12" s="48">
        <v>487</v>
      </c>
      <c r="AY12" s="45">
        <v>0</v>
      </c>
      <c r="AZ12" s="47">
        <v>0</v>
      </c>
      <c r="BA12" s="31">
        <f>SUM(AS12:AZ12)</f>
        <v>51114</v>
      </c>
      <c r="BB12" s="42">
        <v>35091</v>
      </c>
      <c r="BC12" s="45">
        <v>13333</v>
      </c>
      <c r="BD12" s="45">
        <v>0</v>
      </c>
      <c r="BE12" s="45">
        <v>0</v>
      </c>
      <c r="BF12" s="45">
        <v>819</v>
      </c>
      <c r="BG12" s="48">
        <v>452</v>
      </c>
      <c r="BH12" s="45">
        <v>0</v>
      </c>
      <c r="BI12" s="47">
        <v>0</v>
      </c>
      <c r="BJ12" s="31">
        <f>SUM(BB12:BI12)</f>
        <v>49695</v>
      </c>
      <c r="BK12" s="42">
        <v>35256</v>
      </c>
      <c r="BL12" s="45">
        <v>13366</v>
      </c>
      <c r="BM12" s="45">
        <v>0</v>
      </c>
      <c r="BN12" s="45">
        <v>895</v>
      </c>
      <c r="BO12" s="48">
        <v>495</v>
      </c>
      <c r="BP12" s="45">
        <v>0</v>
      </c>
      <c r="BQ12" s="31">
        <f t="shared" si="8"/>
        <v>50012</v>
      </c>
      <c r="BR12" s="53"/>
      <c r="BS12" s="55"/>
      <c r="LD12" s="53"/>
    </row>
    <row r="13" spans="1:316" ht="14.1" customHeight="1" x14ac:dyDescent="0.3">
      <c r="A13" s="16" t="s">
        <v>82</v>
      </c>
      <c r="B13" s="6">
        <v>997</v>
      </c>
      <c r="C13" s="4">
        <v>50</v>
      </c>
      <c r="D13" s="4">
        <v>598</v>
      </c>
      <c r="E13" s="7">
        <v>33</v>
      </c>
      <c r="F13" s="13">
        <v>1678</v>
      </c>
      <c r="G13" s="6">
        <v>763</v>
      </c>
      <c r="H13" s="4">
        <v>59</v>
      </c>
      <c r="I13" s="4">
        <v>621</v>
      </c>
      <c r="J13" s="7">
        <v>42</v>
      </c>
      <c r="K13" s="13">
        <v>1485</v>
      </c>
      <c r="L13" s="6">
        <v>823</v>
      </c>
      <c r="M13" s="4">
        <v>73</v>
      </c>
      <c r="N13" s="4">
        <v>567</v>
      </c>
      <c r="O13" s="7">
        <v>49</v>
      </c>
      <c r="P13" s="13">
        <v>1512</v>
      </c>
      <c r="Q13" s="32">
        <v>1127</v>
      </c>
      <c r="R13" s="33">
        <v>90</v>
      </c>
      <c r="S13" s="33">
        <v>727</v>
      </c>
      <c r="T13" s="33">
        <v>99</v>
      </c>
      <c r="U13" s="31">
        <f t="shared" si="2"/>
        <v>2043</v>
      </c>
      <c r="V13" s="32">
        <v>804</v>
      </c>
      <c r="W13" s="33">
        <v>127</v>
      </c>
      <c r="X13" s="33">
        <v>1192</v>
      </c>
      <c r="Y13" s="33">
        <v>154</v>
      </c>
      <c r="Z13" s="31">
        <f t="shared" si="3"/>
        <v>2277</v>
      </c>
      <c r="AA13" s="42">
        <v>1097</v>
      </c>
      <c r="AB13" s="45">
        <v>153</v>
      </c>
      <c r="AC13" s="45">
        <v>0</v>
      </c>
      <c r="AD13" s="45">
        <v>0</v>
      </c>
      <c r="AE13" s="45">
        <v>1031</v>
      </c>
      <c r="AF13" s="48">
        <v>81</v>
      </c>
      <c r="AG13" s="47">
        <v>0</v>
      </c>
      <c r="AH13" s="47">
        <v>0</v>
      </c>
      <c r="AI13" s="31">
        <f t="shared" si="4"/>
        <v>2362</v>
      </c>
      <c r="AJ13" s="42">
        <v>168</v>
      </c>
      <c r="AK13" s="45">
        <v>13</v>
      </c>
      <c r="AL13" s="45">
        <v>0</v>
      </c>
      <c r="AM13" s="45">
        <v>0</v>
      </c>
      <c r="AN13" s="45">
        <v>122</v>
      </c>
      <c r="AO13" s="48">
        <v>7</v>
      </c>
      <c r="AP13" s="47">
        <v>0</v>
      </c>
      <c r="AQ13" s="47">
        <v>0</v>
      </c>
      <c r="AR13" s="31">
        <f t="shared" si="5"/>
        <v>310</v>
      </c>
      <c r="AS13" s="42">
        <v>68</v>
      </c>
      <c r="AT13" s="45">
        <v>10</v>
      </c>
      <c r="AU13" s="45">
        <v>1</v>
      </c>
      <c r="AV13" s="45">
        <v>4</v>
      </c>
      <c r="AW13" s="45">
        <v>230</v>
      </c>
      <c r="AX13" s="48">
        <v>9</v>
      </c>
      <c r="AY13" s="45">
        <v>0</v>
      </c>
      <c r="AZ13" s="47">
        <v>0</v>
      </c>
      <c r="BA13" s="31">
        <f t="shared" si="9"/>
        <v>322</v>
      </c>
      <c r="BB13" s="42">
        <v>1789</v>
      </c>
      <c r="BC13" s="45">
        <v>264</v>
      </c>
      <c r="BD13" s="45">
        <v>2</v>
      </c>
      <c r="BE13" s="45">
        <v>0</v>
      </c>
      <c r="BF13" s="45">
        <v>1066</v>
      </c>
      <c r="BG13" s="48">
        <v>142</v>
      </c>
      <c r="BH13" s="45">
        <v>0</v>
      </c>
      <c r="BI13" s="47">
        <v>0</v>
      </c>
      <c r="BJ13" s="31">
        <f t="shared" ref="BJ13:BJ14" si="11">SUM(BB13:BI13)</f>
        <v>3263</v>
      </c>
      <c r="BK13" s="42">
        <v>1942</v>
      </c>
      <c r="BL13" s="45">
        <v>256</v>
      </c>
      <c r="BM13" s="45">
        <v>1</v>
      </c>
      <c r="BN13" s="45">
        <v>1111</v>
      </c>
      <c r="BO13" s="48">
        <v>132</v>
      </c>
      <c r="BP13" s="45">
        <v>0</v>
      </c>
      <c r="BQ13" s="31">
        <f t="shared" si="8"/>
        <v>3442</v>
      </c>
      <c r="BR13" s="53"/>
      <c r="BS13" s="55"/>
      <c r="LD13" s="53"/>
    </row>
    <row r="14" spans="1:316" ht="14.1" customHeight="1" x14ac:dyDescent="0.3">
      <c r="A14" s="16" t="s">
        <v>83</v>
      </c>
      <c r="B14" s="6">
        <v>2195</v>
      </c>
      <c r="C14" s="4">
        <v>695</v>
      </c>
      <c r="D14" s="4">
        <v>159</v>
      </c>
      <c r="E14" s="7">
        <v>106</v>
      </c>
      <c r="F14" s="13">
        <v>3155</v>
      </c>
      <c r="G14" s="6">
        <v>2248</v>
      </c>
      <c r="H14" s="4">
        <v>751</v>
      </c>
      <c r="I14" s="4">
        <v>152</v>
      </c>
      <c r="J14" s="7">
        <v>93</v>
      </c>
      <c r="K14" s="13">
        <v>3244</v>
      </c>
      <c r="L14" s="6">
        <v>2203</v>
      </c>
      <c r="M14" s="5">
        <v>741</v>
      </c>
      <c r="N14" s="5">
        <v>177</v>
      </c>
      <c r="O14" s="8">
        <v>107</v>
      </c>
      <c r="P14" s="13">
        <v>3228</v>
      </c>
      <c r="Q14" s="32">
        <v>2210</v>
      </c>
      <c r="R14" s="33">
        <v>810</v>
      </c>
      <c r="S14" s="33">
        <v>132</v>
      </c>
      <c r="T14" s="33">
        <v>81</v>
      </c>
      <c r="U14" s="31">
        <f t="shared" si="2"/>
        <v>3233</v>
      </c>
      <c r="V14" s="32">
        <v>2249</v>
      </c>
      <c r="W14" s="33">
        <v>823</v>
      </c>
      <c r="X14" s="33">
        <v>123</v>
      </c>
      <c r="Y14" s="33">
        <v>75</v>
      </c>
      <c r="Z14" s="31">
        <f t="shared" si="3"/>
        <v>3270</v>
      </c>
      <c r="AA14" s="42">
        <v>2266</v>
      </c>
      <c r="AB14" s="45">
        <v>812</v>
      </c>
      <c r="AC14" s="45">
        <v>0</v>
      </c>
      <c r="AD14" s="45">
        <v>0</v>
      </c>
      <c r="AE14" s="45">
        <v>169</v>
      </c>
      <c r="AF14" s="48">
        <v>89</v>
      </c>
      <c r="AG14" s="47">
        <v>0</v>
      </c>
      <c r="AH14" s="47">
        <v>0</v>
      </c>
      <c r="AI14" s="31">
        <f t="shared" si="4"/>
        <v>3336</v>
      </c>
      <c r="AJ14" s="42">
        <v>2097</v>
      </c>
      <c r="AK14" s="45">
        <v>759</v>
      </c>
      <c r="AL14" s="45">
        <v>1</v>
      </c>
      <c r="AM14" s="45">
        <v>0</v>
      </c>
      <c r="AN14" s="45">
        <v>143</v>
      </c>
      <c r="AO14" s="48">
        <v>75</v>
      </c>
      <c r="AP14" s="47">
        <v>0</v>
      </c>
      <c r="AQ14" s="47">
        <v>0</v>
      </c>
      <c r="AR14" s="31">
        <f t="shared" si="5"/>
        <v>3075</v>
      </c>
      <c r="AS14" s="42">
        <v>2364</v>
      </c>
      <c r="AT14" s="45">
        <v>980</v>
      </c>
      <c r="AU14" s="45">
        <v>2</v>
      </c>
      <c r="AV14" s="45">
        <v>5</v>
      </c>
      <c r="AW14" s="45">
        <v>172</v>
      </c>
      <c r="AX14" s="48">
        <v>95</v>
      </c>
      <c r="AY14" s="45">
        <v>0</v>
      </c>
      <c r="AZ14" s="47">
        <v>0</v>
      </c>
      <c r="BA14" s="31">
        <f t="shared" si="9"/>
        <v>3618</v>
      </c>
      <c r="BB14" s="42">
        <v>2500</v>
      </c>
      <c r="BC14" s="45">
        <v>1090</v>
      </c>
      <c r="BD14" s="45">
        <v>5</v>
      </c>
      <c r="BE14" s="45">
        <v>12</v>
      </c>
      <c r="BF14" s="45">
        <v>186</v>
      </c>
      <c r="BG14" s="48">
        <v>125</v>
      </c>
      <c r="BH14" s="45">
        <v>0</v>
      </c>
      <c r="BI14" s="47">
        <v>1</v>
      </c>
      <c r="BJ14" s="31">
        <f t="shared" si="11"/>
        <v>3919</v>
      </c>
      <c r="BK14" s="42">
        <v>2534</v>
      </c>
      <c r="BL14" s="45">
        <v>1183</v>
      </c>
      <c r="BM14" s="45">
        <v>15</v>
      </c>
      <c r="BN14" s="45">
        <v>172</v>
      </c>
      <c r="BO14" s="48">
        <v>121</v>
      </c>
      <c r="BP14" s="45">
        <v>0</v>
      </c>
      <c r="BQ14" s="31">
        <f t="shared" si="8"/>
        <v>4025</v>
      </c>
      <c r="BR14" s="53"/>
      <c r="BS14" s="55"/>
      <c r="LD14" s="53"/>
    </row>
    <row r="15" spans="1:316" ht="14.1" customHeight="1" x14ac:dyDescent="0.3">
      <c r="A15" s="16" t="s">
        <v>84</v>
      </c>
      <c r="B15" s="6">
        <v>5055</v>
      </c>
      <c r="C15" s="4">
        <v>180</v>
      </c>
      <c r="D15" s="4">
        <v>5280</v>
      </c>
      <c r="E15" s="7">
        <v>165</v>
      </c>
      <c r="F15" s="13">
        <v>10680</v>
      </c>
      <c r="G15" s="6">
        <v>5799</v>
      </c>
      <c r="H15" s="4">
        <v>265</v>
      </c>
      <c r="I15" s="4">
        <v>8926</v>
      </c>
      <c r="J15" s="7">
        <v>2393</v>
      </c>
      <c r="K15" s="13">
        <v>17383</v>
      </c>
      <c r="L15" s="6">
        <v>5615</v>
      </c>
      <c r="M15" s="4">
        <v>265</v>
      </c>
      <c r="N15" s="4">
        <v>9179</v>
      </c>
      <c r="O15" s="7">
        <v>2227</v>
      </c>
      <c r="P15" s="13">
        <v>17286</v>
      </c>
      <c r="Q15" s="32">
        <v>5560</v>
      </c>
      <c r="R15" s="33">
        <v>280</v>
      </c>
      <c r="S15" s="33">
        <v>9655</v>
      </c>
      <c r="T15" s="33">
        <v>2130</v>
      </c>
      <c r="U15" s="31">
        <f>Q15+R15+S15+T15</f>
        <v>17625</v>
      </c>
      <c r="V15" s="32">
        <v>5650</v>
      </c>
      <c r="W15" s="33">
        <v>300</v>
      </c>
      <c r="X15" s="33">
        <v>9805</v>
      </c>
      <c r="Y15" s="33">
        <v>2180</v>
      </c>
      <c r="Z15" s="31">
        <f>SUM(V15:Y15)</f>
        <v>17935</v>
      </c>
      <c r="AA15" s="43">
        <v>5570</v>
      </c>
      <c r="AB15" s="46">
        <v>360</v>
      </c>
      <c r="AC15" s="46">
        <v>0</v>
      </c>
      <c r="AD15" s="46">
        <v>0</v>
      </c>
      <c r="AE15" s="46">
        <v>9950</v>
      </c>
      <c r="AF15" s="49">
        <v>2260</v>
      </c>
      <c r="AG15" s="47">
        <v>0</v>
      </c>
      <c r="AH15" s="47">
        <v>0</v>
      </c>
      <c r="AI15" s="31">
        <f>SUM(AA15:AH15)</f>
        <v>18140</v>
      </c>
      <c r="AJ15" s="43">
        <v>5500</v>
      </c>
      <c r="AK15" s="46">
        <v>360</v>
      </c>
      <c r="AL15" s="46">
        <v>0</v>
      </c>
      <c r="AM15" s="46">
        <v>0</v>
      </c>
      <c r="AN15" s="46">
        <v>9950</v>
      </c>
      <c r="AO15" s="49">
        <v>2260</v>
      </c>
      <c r="AP15" s="47">
        <v>0</v>
      </c>
      <c r="AQ15" s="47">
        <v>0</v>
      </c>
      <c r="AR15" s="31">
        <f>SUM(AJ15:AQ15)</f>
        <v>18070</v>
      </c>
      <c r="AS15" s="43">
        <v>5500</v>
      </c>
      <c r="AT15" s="46">
        <v>360</v>
      </c>
      <c r="AU15" s="46">
        <v>0</v>
      </c>
      <c r="AV15" s="46">
        <v>0</v>
      </c>
      <c r="AW15" s="46">
        <v>9950</v>
      </c>
      <c r="AX15" s="49">
        <v>2260</v>
      </c>
      <c r="AY15" s="46">
        <v>0</v>
      </c>
      <c r="AZ15" s="47">
        <v>0</v>
      </c>
      <c r="BA15" s="31">
        <f>SUM(AS15:AZ15)</f>
        <v>18070</v>
      </c>
      <c r="BB15" s="43">
        <v>6000</v>
      </c>
      <c r="BC15" s="46">
        <v>400</v>
      </c>
      <c r="BD15" s="46">
        <v>0</v>
      </c>
      <c r="BE15" s="46">
        <v>0</v>
      </c>
      <c r="BF15" s="46">
        <v>6000</v>
      </c>
      <c r="BG15" s="49">
        <v>1500</v>
      </c>
      <c r="BH15" s="46">
        <v>0</v>
      </c>
      <c r="BI15" s="47">
        <v>0</v>
      </c>
      <c r="BJ15" s="31">
        <f>SUM(BB15:BI15)</f>
        <v>13900</v>
      </c>
      <c r="BK15" s="43">
        <v>6000</v>
      </c>
      <c r="BL15" s="46">
        <v>400</v>
      </c>
      <c r="BM15" s="46">
        <v>0</v>
      </c>
      <c r="BN15" s="46">
        <v>6000</v>
      </c>
      <c r="BO15" s="49">
        <v>1500</v>
      </c>
      <c r="BP15" s="46">
        <v>0</v>
      </c>
      <c r="BQ15" s="31">
        <f t="shared" si="8"/>
        <v>13900</v>
      </c>
      <c r="BR15" s="53"/>
      <c r="BS15" s="55"/>
      <c r="LD15" s="53"/>
    </row>
    <row r="16" spans="1:316" ht="14.1" customHeight="1" x14ac:dyDescent="0.3">
      <c r="A16" s="16" t="s">
        <v>85</v>
      </c>
      <c r="B16" s="6">
        <v>153</v>
      </c>
      <c r="C16" s="4">
        <v>101</v>
      </c>
      <c r="D16" s="4">
        <v>2</v>
      </c>
      <c r="E16" s="7">
        <v>0</v>
      </c>
      <c r="F16" s="13">
        <v>256</v>
      </c>
      <c r="G16" s="6">
        <v>162</v>
      </c>
      <c r="H16" s="4">
        <v>132</v>
      </c>
      <c r="I16" s="4">
        <v>2</v>
      </c>
      <c r="J16" s="7">
        <v>1</v>
      </c>
      <c r="K16" s="13">
        <v>297</v>
      </c>
      <c r="L16" s="6">
        <v>188</v>
      </c>
      <c r="M16" s="4">
        <v>127</v>
      </c>
      <c r="N16" s="4">
        <v>1</v>
      </c>
      <c r="O16" s="7">
        <v>0</v>
      </c>
      <c r="P16" s="13">
        <v>316</v>
      </c>
      <c r="Q16" s="32">
        <v>172</v>
      </c>
      <c r="R16" s="33">
        <v>155</v>
      </c>
      <c r="S16" s="33"/>
      <c r="T16" s="33"/>
      <c r="U16" s="31">
        <f t="shared" si="2"/>
        <v>327</v>
      </c>
      <c r="V16" s="32">
        <v>170</v>
      </c>
      <c r="W16" s="33">
        <v>166</v>
      </c>
      <c r="X16" s="33">
        <v>0</v>
      </c>
      <c r="Y16" s="33">
        <v>0</v>
      </c>
      <c r="Z16" s="31">
        <f t="shared" si="3"/>
        <v>336</v>
      </c>
      <c r="AA16" s="42">
        <v>184</v>
      </c>
      <c r="AB16" s="45">
        <v>164</v>
      </c>
      <c r="AC16" s="45">
        <v>0</v>
      </c>
      <c r="AD16" s="45">
        <v>0</v>
      </c>
      <c r="AE16" s="45">
        <v>3</v>
      </c>
      <c r="AF16" s="48">
        <v>0</v>
      </c>
      <c r="AG16" s="47">
        <v>0</v>
      </c>
      <c r="AH16" s="47">
        <v>0</v>
      </c>
      <c r="AI16" s="31">
        <f t="shared" si="4"/>
        <v>351</v>
      </c>
      <c r="AJ16" s="42">
        <v>144</v>
      </c>
      <c r="AK16" s="45">
        <v>135</v>
      </c>
      <c r="AL16" s="45">
        <v>0</v>
      </c>
      <c r="AM16" s="45">
        <v>19</v>
      </c>
      <c r="AN16" s="45">
        <v>1</v>
      </c>
      <c r="AO16" s="48">
        <v>0</v>
      </c>
      <c r="AP16" s="47">
        <v>0</v>
      </c>
      <c r="AQ16" s="47">
        <v>0</v>
      </c>
      <c r="AR16" s="31">
        <f t="shared" si="5"/>
        <v>299</v>
      </c>
      <c r="AS16" s="42">
        <v>162</v>
      </c>
      <c r="AT16" s="45">
        <v>171</v>
      </c>
      <c r="AU16" s="45">
        <v>0</v>
      </c>
      <c r="AV16" s="45">
        <v>14</v>
      </c>
      <c r="AW16" s="45">
        <v>3</v>
      </c>
      <c r="AX16" s="48">
        <v>5</v>
      </c>
      <c r="AY16" s="45">
        <v>0</v>
      </c>
      <c r="AZ16" s="47">
        <v>2</v>
      </c>
      <c r="BA16" s="31">
        <f t="shared" si="9"/>
        <v>357</v>
      </c>
      <c r="BB16" s="42">
        <v>183</v>
      </c>
      <c r="BC16" s="45">
        <v>199</v>
      </c>
      <c r="BD16" s="45">
        <v>0</v>
      </c>
      <c r="BE16" s="45">
        <v>13</v>
      </c>
      <c r="BF16" s="45">
        <v>1</v>
      </c>
      <c r="BG16" s="48">
        <v>0</v>
      </c>
      <c r="BH16" s="45">
        <v>0</v>
      </c>
      <c r="BI16" s="47">
        <v>0</v>
      </c>
      <c r="BJ16" s="31">
        <f t="shared" ref="BJ16:BJ37" si="12">SUM(BB16:BI16)</f>
        <v>396</v>
      </c>
      <c r="BK16" s="42">
        <v>183</v>
      </c>
      <c r="BL16" s="45">
        <v>199</v>
      </c>
      <c r="BM16" s="45">
        <v>13</v>
      </c>
      <c r="BN16" s="45">
        <v>1</v>
      </c>
      <c r="BO16" s="48">
        <v>0</v>
      </c>
      <c r="BP16" s="45">
        <v>0</v>
      </c>
      <c r="BQ16" s="31">
        <f t="shared" si="8"/>
        <v>396</v>
      </c>
      <c r="BR16" s="53"/>
      <c r="BS16" s="55"/>
      <c r="LD16" s="53"/>
    </row>
    <row r="17" spans="1:317" ht="14.1" customHeight="1" x14ac:dyDescent="0.3">
      <c r="A17" s="16" t="s">
        <v>86</v>
      </c>
      <c r="B17" s="6">
        <v>5794</v>
      </c>
      <c r="C17" s="4">
        <v>5794</v>
      </c>
      <c r="D17" s="4">
        <v>603</v>
      </c>
      <c r="E17" s="7">
        <v>603</v>
      </c>
      <c r="F17" s="13">
        <v>12794</v>
      </c>
      <c r="G17" s="6">
        <v>7161</v>
      </c>
      <c r="H17" s="4">
        <v>4106</v>
      </c>
      <c r="I17" s="4">
        <v>686</v>
      </c>
      <c r="J17" s="7">
        <v>405</v>
      </c>
      <c r="K17" s="13">
        <v>12358</v>
      </c>
      <c r="L17" s="6">
        <v>7600</v>
      </c>
      <c r="M17" s="4">
        <v>4333</v>
      </c>
      <c r="N17" s="4">
        <v>657</v>
      </c>
      <c r="O17" s="7">
        <v>377</v>
      </c>
      <c r="P17" s="13">
        <v>12967</v>
      </c>
      <c r="Q17" s="32">
        <v>7087</v>
      </c>
      <c r="R17" s="33">
        <v>3886</v>
      </c>
      <c r="S17" s="33">
        <v>608</v>
      </c>
      <c r="T17" s="33">
        <v>372</v>
      </c>
      <c r="U17" s="31">
        <f t="shared" si="2"/>
        <v>11953</v>
      </c>
      <c r="V17" s="32">
        <v>6721</v>
      </c>
      <c r="W17" s="33">
        <v>3800</v>
      </c>
      <c r="X17" s="33">
        <v>555</v>
      </c>
      <c r="Y17" s="33">
        <v>347</v>
      </c>
      <c r="Z17" s="31">
        <f t="shared" si="3"/>
        <v>11423</v>
      </c>
      <c r="AA17" s="42">
        <v>6566</v>
      </c>
      <c r="AB17" s="45">
        <v>3707</v>
      </c>
      <c r="AC17" s="45">
        <v>0</v>
      </c>
      <c r="AD17" s="45">
        <v>0</v>
      </c>
      <c r="AE17" s="45">
        <v>525</v>
      </c>
      <c r="AF17" s="48">
        <v>352</v>
      </c>
      <c r="AG17" s="47">
        <v>0</v>
      </c>
      <c r="AH17" s="47">
        <v>0</v>
      </c>
      <c r="AI17" s="31">
        <f t="shared" si="4"/>
        <v>11150</v>
      </c>
      <c r="AJ17" s="42">
        <v>6250</v>
      </c>
      <c r="AK17" s="45">
        <v>3460</v>
      </c>
      <c r="AL17" s="45">
        <v>0</v>
      </c>
      <c r="AM17" s="45">
        <v>0</v>
      </c>
      <c r="AN17" s="45">
        <v>447</v>
      </c>
      <c r="AO17" s="48">
        <v>327</v>
      </c>
      <c r="AP17" s="47">
        <v>0</v>
      </c>
      <c r="AQ17" s="47">
        <v>0</v>
      </c>
      <c r="AR17" s="31">
        <f t="shared" si="5"/>
        <v>10484</v>
      </c>
      <c r="AS17" s="42">
        <v>5831</v>
      </c>
      <c r="AT17" s="45">
        <v>3214</v>
      </c>
      <c r="AU17" s="45">
        <v>0</v>
      </c>
      <c r="AV17" s="45">
        <v>0</v>
      </c>
      <c r="AW17" s="45">
        <v>336</v>
      </c>
      <c r="AX17" s="48">
        <v>253</v>
      </c>
      <c r="AY17" s="45">
        <v>0</v>
      </c>
      <c r="AZ17" s="47">
        <v>0</v>
      </c>
      <c r="BA17" s="31">
        <f t="shared" si="9"/>
        <v>9634</v>
      </c>
      <c r="BB17" s="42">
        <v>5709</v>
      </c>
      <c r="BC17" s="45">
        <v>3146</v>
      </c>
      <c r="BD17" s="45">
        <v>0</v>
      </c>
      <c r="BE17" s="45">
        <v>0</v>
      </c>
      <c r="BF17" s="45">
        <v>324</v>
      </c>
      <c r="BG17" s="48">
        <v>286</v>
      </c>
      <c r="BH17" s="45">
        <v>1</v>
      </c>
      <c r="BI17" s="47">
        <v>0</v>
      </c>
      <c r="BJ17" s="31">
        <f t="shared" si="12"/>
        <v>9466</v>
      </c>
      <c r="BK17" s="42">
        <v>5439</v>
      </c>
      <c r="BL17" s="45">
        <v>2967</v>
      </c>
      <c r="BM17" s="45">
        <v>0</v>
      </c>
      <c r="BN17" s="45">
        <v>340</v>
      </c>
      <c r="BO17" s="48">
        <v>286</v>
      </c>
      <c r="BP17" s="45">
        <v>1</v>
      </c>
      <c r="BQ17" s="31">
        <f t="shared" si="8"/>
        <v>9033</v>
      </c>
      <c r="BR17" s="53"/>
      <c r="BS17" s="55"/>
      <c r="LD17" s="53"/>
    </row>
    <row r="18" spans="1:317" ht="14.1" customHeight="1" x14ac:dyDescent="0.3">
      <c r="A18" s="16" t="s">
        <v>87</v>
      </c>
      <c r="B18" s="6">
        <v>6845</v>
      </c>
      <c r="C18" s="4">
        <v>944</v>
      </c>
      <c r="D18" s="4">
        <v>716</v>
      </c>
      <c r="E18" s="7">
        <v>477</v>
      </c>
      <c r="F18" s="13">
        <v>8982</v>
      </c>
      <c r="G18" s="6">
        <v>7506</v>
      </c>
      <c r="H18" s="4">
        <v>1308</v>
      </c>
      <c r="I18" s="4">
        <v>902</v>
      </c>
      <c r="J18" s="7">
        <v>291</v>
      </c>
      <c r="K18" s="13">
        <v>10007</v>
      </c>
      <c r="L18" s="6">
        <v>8336</v>
      </c>
      <c r="M18" s="4">
        <v>1626</v>
      </c>
      <c r="N18" s="4">
        <v>1030</v>
      </c>
      <c r="O18" s="7">
        <v>201</v>
      </c>
      <c r="P18" s="13">
        <v>11193</v>
      </c>
      <c r="Q18" s="32">
        <v>8967</v>
      </c>
      <c r="R18" s="33">
        <v>1685</v>
      </c>
      <c r="S18" s="33">
        <v>920</v>
      </c>
      <c r="T18" s="33">
        <v>358</v>
      </c>
      <c r="U18" s="31">
        <f t="shared" si="2"/>
        <v>11930</v>
      </c>
      <c r="V18" s="32">
        <v>9568</v>
      </c>
      <c r="W18" s="33">
        <v>1872</v>
      </c>
      <c r="X18" s="33">
        <v>941</v>
      </c>
      <c r="Y18" s="33">
        <v>348</v>
      </c>
      <c r="Z18" s="31">
        <f t="shared" si="3"/>
        <v>12729</v>
      </c>
      <c r="AA18" s="42">
        <v>10189</v>
      </c>
      <c r="AB18" s="45">
        <v>2189</v>
      </c>
      <c r="AC18" s="45">
        <v>0</v>
      </c>
      <c r="AD18" s="45">
        <v>0</v>
      </c>
      <c r="AE18" s="45">
        <v>944</v>
      </c>
      <c r="AF18" s="48">
        <v>330</v>
      </c>
      <c r="AG18" s="47">
        <v>0</v>
      </c>
      <c r="AH18" s="47">
        <v>0</v>
      </c>
      <c r="AI18" s="31">
        <f t="shared" si="4"/>
        <v>13652</v>
      </c>
      <c r="AJ18" s="42">
        <v>9471</v>
      </c>
      <c r="AK18" s="45">
        <v>2011</v>
      </c>
      <c r="AL18" s="45">
        <v>0</v>
      </c>
      <c r="AM18" s="45">
        <v>0</v>
      </c>
      <c r="AN18" s="45">
        <v>785</v>
      </c>
      <c r="AO18" s="48">
        <v>296</v>
      </c>
      <c r="AP18" s="47">
        <v>0</v>
      </c>
      <c r="AQ18" s="47">
        <v>0</v>
      </c>
      <c r="AR18" s="31">
        <f t="shared" si="5"/>
        <v>12563</v>
      </c>
      <c r="AS18" s="42">
        <v>9392</v>
      </c>
      <c r="AT18" s="45">
        <v>2148</v>
      </c>
      <c r="AU18" s="45">
        <v>0</v>
      </c>
      <c r="AV18" s="45">
        <v>0</v>
      </c>
      <c r="AW18" s="45">
        <v>829</v>
      </c>
      <c r="AX18" s="48">
        <v>282</v>
      </c>
      <c r="AY18" s="45">
        <v>0</v>
      </c>
      <c r="AZ18" s="47">
        <v>0</v>
      </c>
      <c r="BA18" s="31">
        <f t="shared" si="9"/>
        <v>12651</v>
      </c>
      <c r="BB18" s="42">
        <v>8995</v>
      </c>
      <c r="BC18" s="45">
        <v>2023</v>
      </c>
      <c r="BD18" s="45">
        <v>0</v>
      </c>
      <c r="BE18" s="45">
        <v>0</v>
      </c>
      <c r="BF18" s="45">
        <v>707</v>
      </c>
      <c r="BG18" s="48">
        <v>244</v>
      </c>
      <c r="BH18" s="45">
        <v>0</v>
      </c>
      <c r="BI18" s="47">
        <v>0</v>
      </c>
      <c r="BJ18" s="31">
        <f t="shared" si="12"/>
        <v>11969</v>
      </c>
      <c r="BK18" s="42">
        <v>8643</v>
      </c>
      <c r="BL18" s="45">
        <v>1986</v>
      </c>
      <c r="BM18" s="45">
        <v>0</v>
      </c>
      <c r="BN18" s="45">
        <v>684</v>
      </c>
      <c r="BO18" s="48">
        <v>243</v>
      </c>
      <c r="BP18" s="45">
        <v>0</v>
      </c>
      <c r="BQ18" s="31">
        <f t="shared" si="8"/>
        <v>11556</v>
      </c>
      <c r="BR18" s="53"/>
      <c r="BS18" s="55"/>
      <c r="LD18" s="53"/>
    </row>
    <row r="19" spans="1:317" ht="14.1" customHeight="1" x14ac:dyDescent="0.3">
      <c r="A19" s="16" t="s">
        <v>88</v>
      </c>
      <c r="B19" s="6">
        <v>130</v>
      </c>
      <c r="C19" s="4">
        <v>170</v>
      </c>
      <c r="D19" s="4">
        <v>8</v>
      </c>
      <c r="E19" s="7">
        <v>11</v>
      </c>
      <c r="F19" s="13">
        <v>319</v>
      </c>
      <c r="G19" s="6">
        <v>100</v>
      </c>
      <c r="H19" s="4">
        <v>100</v>
      </c>
      <c r="I19" s="4">
        <v>6</v>
      </c>
      <c r="J19" s="7">
        <v>6</v>
      </c>
      <c r="K19" s="13">
        <v>212</v>
      </c>
      <c r="L19" s="6">
        <v>73</v>
      </c>
      <c r="M19" s="4">
        <v>93</v>
      </c>
      <c r="N19" s="4">
        <v>5</v>
      </c>
      <c r="O19" s="7">
        <v>6</v>
      </c>
      <c r="P19" s="13">
        <v>177</v>
      </c>
      <c r="Q19" s="32">
        <v>112</v>
      </c>
      <c r="R19" s="33">
        <v>150</v>
      </c>
      <c r="S19" s="33">
        <v>9</v>
      </c>
      <c r="T19" s="33">
        <v>22</v>
      </c>
      <c r="U19" s="31">
        <f t="shared" si="2"/>
        <v>293</v>
      </c>
      <c r="V19" s="32">
        <v>114</v>
      </c>
      <c r="W19" s="33">
        <v>142</v>
      </c>
      <c r="X19" s="33">
        <v>16</v>
      </c>
      <c r="Y19" s="33">
        <v>32</v>
      </c>
      <c r="Z19" s="31">
        <f t="shared" si="3"/>
        <v>304</v>
      </c>
      <c r="AA19" s="42">
        <v>117</v>
      </c>
      <c r="AB19" s="45">
        <v>132</v>
      </c>
      <c r="AC19" s="45">
        <v>0</v>
      </c>
      <c r="AD19" s="45">
        <v>0</v>
      </c>
      <c r="AE19" s="45">
        <v>15</v>
      </c>
      <c r="AF19" s="48">
        <v>48</v>
      </c>
      <c r="AG19" s="47">
        <v>0</v>
      </c>
      <c r="AH19" s="47">
        <v>0</v>
      </c>
      <c r="AI19" s="31">
        <f t="shared" si="4"/>
        <v>312</v>
      </c>
      <c r="AJ19" s="42">
        <v>90</v>
      </c>
      <c r="AK19" s="45">
        <v>127</v>
      </c>
      <c r="AL19" s="45">
        <v>0</v>
      </c>
      <c r="AM19" s="45">
        <v>0</v>
      </c>
      <c r="AN19" s="45">
        <v>11</v>
      </c>
      <c r="AO19" s="48">
        <v>40</v>
      </c>
      <c r="AP19" s="47">
        <v>0</v>
      </c>
      <c r="AQ19" s="47">
        <v>0</v>
      </c>
      <c r="AR19" s="31">
        <f t="shared" si="5"/>
        <v>268</v>
      </c>
      <c r="AS19" s="42">
        <v>129</v>
      </c>
      <c r="AT19" s="45">
        <v>142</v>
      </c>
      <c r="AU19" s="45">
        <v>0</v>
      </c>
      <c r="AV19" s="45">
        <v>0</v>
      </c>
      <c r="AW19" s="45">
        <v>6</v>
      </c>
      <c r="AX19" s="48">
        <v>10</v>
      </c>
      <c r="AY19" s="45">
        <v>0</v>
      </c>
      <c r="AZ19" s="47">
        <v>0</v>
      </c>
      <c r="BA19" s="31">
        <f t="shared" si="9"/>
        <v>287</v>
      </c>
      <c r="BB19" s="42">
        <v>134</v>
      </c>
      <c r="BC19" s="45">
        <v>189</v>
      </c>
      <c r="BD19" s="45">
        <v>0</v>
      </c>
      <c r="BE19" s="45">
        <v>0</v>
      </c>
      <c r="BF19" s="45">
        <v>15</v>
      </c>
      <c r="BG19" s="48">
        <v>57</v>
      </c>
      <c r="BH19" s="45">
        <v>0</v>
      </c>
      <c r="BI19" s="47">
        <v>0</v>
      </c>
      <c r="BJ19" s="31">
        <f t="shared" si="12"/>
        <v>395</v>
      </c>
      <c r="BK19" s="42">
        <v>109</v>
      </c>
      <c r="BL19" s="45">
        <v>180</v>
      </c>
      <c r="BM19" s="45">
        <v>0</v>
      </c>
      <c r="BN19" s="45">
        <v>2</v>
      </c>
      <c r="BO19" s="48">
        <v>25</v>
      </c>
      <c r="BP19" s="45">
        <v>59</v>
      </c>
      <c r="BQ19" s="31">
        <f t="shared" si="8"/>
        <v>375</v>
      </c>
      <c r="BR19" s="53"/>
      <c r="BS19" s="55"/>
      <c r="LD19" s="53"/>
    </row>
    <row r="20" spans="1:317" ht="14.1" customHeight="1" x14ac:dyDescent="0.3">
      <c r="A20" s="16" t="s">
        <v>89</v>
      </c>
      <c r="B20" s="6">
        <v>627</v>
      </c>
      <c r="C20" s="4">
        <v>157</v>
      </c>
      <c r="D20" s="4">
        <v>369</v>
      </c>
      <c r="E20" s="7">
        <v>92</v>
      </c>
      <c r="F20" s="13">
        <v>1245</v>
      </c>
      <c r="G20" s="6">
        <v>481</v>
      </c>
      <c r="H20" s="4">
        <v>191</v>
      </c>
      <c r="I20" s="4">
        <v>455</v>
      </c>
      <c r="J20" s="7">
        <v>190</v>
      </c>
      <c r="K20" s="13">
        <v>1317</v>
      </c>
      <c r="L20" s="6">
        <v>725</v>
      </c>
      <c r="M20" s="5">
        <v>347</v>
      </c>
      <c r="N20" s="5">
        <v>251</v>
      </c>
      <c r="O20" s="8">
        <v>143</v>
      </c>
      <c r="P20" s="13">
        <v>1466</v>
      </c>
      <c r="Q20" s="32">
        <v>802</v>
      </c>
      <c r="R20" s="33">
        <v>362</v>
      </c>
      <c r="S20" s="33">
        <v>225</v>
      </c>
      <c r="T20" s="33">
        <v>148</v>
      </c>
      <c r="U20" s="31">
        <f t="shared" si="2"/>
        <v>1537</v>
      </c>
      <c r="V20" s="32">
        <v>813</v>
      </c>
      <c r="W20" s="33">
        <v>307</v>
      </c>
      <c r="X20" s="33">
        <v>310</v>
      </c>
      <c r="Y20" s="33">
        <v>175</v>
      </c>
      <c r="Z20" s="31">
        <f t="shared" si="3"/>
        <v>1605</v>
      </c>
      <c r="AA20" s="42">
        <v>885</v>
      </c>
      <c r="AB20" s="45">
        <v>333</v>
      </c>
      <c r="AC20" s="45">
        <v>0</v>
      </c>
      <c r="AD20" s="45">
        <v>0</v>
      </c>
      <c r="AE20" s="45">
        <v>324</v>
      </c>
      <c r="AF20" s="48">
        <v>201</v>
      </c>
      <c r="AG20" s="47">
        <v>0</v>
      </c>
      <c r="AH20" s="47">
        <v>0</v>
      </c>
      <c r="AI20" s="31">
        <f t="shared" si="4"/>
        <v>1743</v>
      </c>
      <c r="AJ20" s="42">
        <v>547</v>
      </c>
      <c r="AK20" s="45">
        <v>186</v>
      </c>
      <c r="AL20" s="45">
        <v>0</v>
      </c>
      <c r="AM20" s="45">
        <v>0</v>
      </c>
      <c r="AN20" s="45">
        <v>225</v>
      </c>
      <c r="AO20" s="48">
        <v>75</v>
      </c>
      <c r="AP20" s="47">
        <v>0</v>
      </c>
      <c r="AQ20" s="47">
        <v>0</v>
      </c>
      <c r="AR20" s="31">
        <f t="shared" si="5"/>
        <v>1033</v>
      </c>
      <c r="AS20" s="42">
        <v>224</v>
      </c>
      <c r="AT20" s="45">
        <v>240</v>
      </c>
      <c r="AU20" s="45">
        <v>0</v>
      </c>
      <c r="AV20" s="45">
        <v>1</v>
      </c>
      <c r="AW20" s="45">
        <v>176</v>
      </c>
      <c r="AX20" s="48">
        <v>84</v>
      </c>
      <c r="AY20" s="45">
        <v>2</v>
      </c>
      <c r="AZ20" s="47">
        <v>0</v>
      </c>
      <c r="BA20" s="31">
        <f t="shared" si="9"/>
        <v>727</v>
      </c>
      <c r="BB20" s="42" t="s">
        <v>74</v>
      </c>
      <c r="BC20" s="45" t="s">
        <v>74</v>
      </c>
      <c r="BD20" s="45" t="s">
        <v>74</v>
      </c>
      <c r="BE20" s="45" t="s">
        <v>74</v>
      </c>
      <c r="BF20" s="45" t="s">
        <v>74</v>
      </c>
      <c r="BG20" s="48" t="s">
        <v>74</v>
      </c>
      <c r="BH20" s="45" t="s">
        <v>74</v>
      </c>
      <c r="BI20" s="47" t="s">
        <v>74</v>
      </c>
      <c r="BJ20" s="31" t="s">
        <v>74</v>
      </c>
      <c r="BK20" s="42" t="s">
        <v>74</v>
      </c>
      <c r="BL20" s="42" t="s">
        <v>74</v>
      </c>
      <c r="BM20" s="42" t="s">
        <v>74</v>
      </c>
      <c r="BN20" s="42" t="s">
        <v>74</v>
      </c>
      <c r="BO20" s="42" t="s">
        <v>74</v>
      </c>
      <c r="BP20" s="42" t="s">
        <v>74</v>
      </c>
      <c r="BQ20" s="31" t="s">
        <v>74</v>
      </c>
      <c r="BR20" s="53"/>
      <c r="BS20" s="55"/>
      <c r="LD20" s="53"/>
    </row>
    <row r="21" spans="1:317" ht="14.1" customHeight="1" x14ac:dyDescent="0.3">
      <c r="A21" s="16" t="s">
        <v>90</v>
      </c>
      <c r="B21" s="6">
        <v>2800</v>
      </c>
      <c r="C21" s="4">
        <v>25245</v>
      </c>
      <c r="D21" s="5" t="s">
        <v>81</v>
      </c>
      <c r="E21" s="8" t="s">
        <v>81</v>
      </c>
      <c r="F21" s="13">
        <v>28045</v>
      </c>
      <c r="G21" s="6">
        <v>3135</v>
      </c>
      <c r="H21" s="4">
        <v>28148</v>
      </c>
      <c r="I21" s="4" t="s">
        <v>81</v>
      </c>
      <c r="J21" s="7" t="s">
        <v>81</v>
      </c>
      <c r="K21" s="13">
        <v>31283</v>
      </c>
      <c r="L21" s="6">
        <v>3674</v>
      </c>
      <c r="M21" s="4">
        <v>28410</v>
      </c>
      <c r="N21" s="4" t="s">
        <v>81</v>
      </c>
      <c r="O21" s="7" t="s">
        <v>81</v>
      </c>
      <c r="P21" s="13">
        <v>32084</v>
      </c>
      <c r="Q21" s="32">
        <v>4004</v>
      </c>
      <c r="R21" s="33">
        <v>35750</v>
      </c>
      <c r="S21" s="33"/>
      <c r="T21" s="33"/>
      <c r="U21" s="31">
        <f t="shared" si="2"/>
        <v>39754</v>
      </c>
      <c r="V21" s="32">
        <v>4827</v>
      </c>
      <c r="W21" s="33">
        <v>43275</v>
      </c>
      <c r="X21" s="33">
        <v>0</v>
      </c>
      <c r="Y21" s="33">
        <v>0</v>
      </c>
      <c r="Z21" s="31">
        <f t="shared" si="3"/>
        <v>48102</v>
      </c>
      <c r="AA21" s="42">
        <v>14543</v>
      </c>
      <c r="AB21" s="45">
        <v>33936</v>
      </c>
      <c r="AC21" s="45">
        <v>0</v>
      </c>
      <c r="AD21" s="45">
        <v>0</v>
      </c>
      <c r="AE21" s="45">
        <v>0</v>
      </c>
      <c r="AF21" s="48">
        <v>0</v>
      </c>
      <c r="AG21" s="47">
        <v>0</v>
      </c>
      <c r="AH21" s="47">
        <v>0</v>
      </c>
      <c r="AI21" s="31">
        <f t="shared" si="4"/>
        <v>48479</v>
      </c>
      <c r="AJ21" s="42">
        <v>3047</v>
      </c>
      <c r="AK21" s="45">
        <v>35045</v>
      </c>
      <c r="AL21" s="45">
        <v>0</v>
      </c>
      <c r="AM21" s="45">
        <v>0</v>
      </c>
      <c r="AN21" s="45">
        <v>0</v>
      </c>
      <c r="AO21" s="48">
        <v>0</v>
      </c>
      <c r="AP21" s="47">
        <v>0</v>
      </c>
      <c r="AQ21" s="47">
        <v>0</v>
      </c>
      <c r="AR21" s="31">
        <f t="shared" si="5"/>
        <v>38092</v>
      </c>
      <c r="AS21" s="42">
        <v>2938</v>
      </c>
      <c r="AT21" s="45">
        <v>31622</v>
      </c>
      <c r="AU21" s="45">
        <v>0</v>
      </c>
      <c r="AV21" s="45">
        <v>0</v>
      </c>
      <c r="AW21" s="45">
        <v>0</v>
      </c>
      <c r="AX21" s="48">
        <v>0</v>
      </c>
      <c r="AY21" s="45">
        <v>0</v>
      </c>
      <c r="AZ21" s="47">
        <v>0</v>
      </c>
      <c r="BA21" s="31">
        <f t="shared" si="9"/>
        <v>34560</v>
      </c>
      <c r="BB21" s="42">
        <v>0</v>
      </c>
      <c r="BC21" s="45">
        <v>0</v>
      </c>
      <c r="BD21" s="45">
        <v>0</v>
      </c>
      <c r="BE21" s="45">
        <v>35319</v>
      </c>
      <c r="BF21" s="45">
        <v>0</v>
      </c>
      <c r="BG21" s="48">
        <v>0</v>
      </c>
      <c r="BH21" s="45">
        <v>0</v>
      </c>
      <c r="BI21" s="47">
        <v>0</v>
      </c>
      <c r="BJ21" s="31">
        <f t="shared" si="12"/>
        <v>35319</v>
      </c>
      <c r="BK21" s="42">
        <v>0</v>
      </c>
      <c r="BL21" s="45">
        <v>0</v>
      </c>
      <c r="BM21" s="45">
        <v>37332</v>
      </c>
      <c r="BN21" s="45">
        <v>0</v>
      </c>
      <c r="BO21" s="48">
        <v>0</v>
      </c>
      <c r="BP21" s="45">
        <v>2457</v>
      </c>
      <c r="BQ21" s="31">
        <f t="shared" si="8"/>
        <v>39789</v>
      </c>
      <c r="BR21" s="53"/>
      <c r="BS21" s="55"/>
      <c r="LD21" s="53"/>
    </row>
    <row r="22" spans="1:317" ht="14.1" customHeight="1" x14ac:dyDescent="0.3">
      <c r="A22" s="16" t="s">
        <v>91</v>
      </c>
      <c r="B22" s="6">
        <v>279</v>
      </c>
      <c r="C22" s="4">
        <v>120</v>
      </c>
      <c r="D22" s="4">
        <v>337</v>
      </c>
      <c r="E22" s="7">
        <v>175</v>
      </c>
      <c r="F22" s="13">
        <v>911</v>
      </c>
      <c r="G22" s="6">
        <v>255</v>
      </c>
      <c r="H22" s="4">
        <v>126</v>
      </c>
      <c r="I22" s="4">
        <v>470</v>
      </c>
      <c r="J22" s="7">
        <v>250</v>
      </c>
      <c r="K22" s="13">
        <v>1101</v>
      </c>
      <c r="L22" s="6">
        <v>251</v>
      </c>
      <c r="M22" s="4">
        <v>118</v>
      </c>
      <c r="N22" s="4">
        <v>381</v>
      </c>
      <c r="O22" s="7">
        <v>219</v>
      </c>
      <c r="P22" s="13">
        <v>969</v>
      </c>
      <c r="Q22" s="32">
        <v>320</v>
      </c>
      <c r="R22" s="33">
        <v>195</v>
      </c>
      <c r="S22" s="33">
        <v>272</v>
      </c>
      <c r="T22" s="33">
        <v>159</v>
      </c>
      <c r="U22" s="31">
        <f t="shared" si="2"/>
        <v>946</v>
      </c>
      <c r="V22" s="32">
        <v>332</v>
      </c>
      <c r="W22" s="33">
        <v>206</v>
      </c>
      <c r="X22" s="33">
        <v>272</v>
      </c>
      <c r="Y22" s="33">
        <v>152</v>
      </c>
      <c r="Z22" s="31">
        <f t="shared" si="3"/>
        <v>962</v>
      </c>
      <c r="AA22" s="42">
        <v>330</v>
      </c>
      <c r="AB22" s="45">
        <v>173</v>
      </c>
      <c r="AC22" s="45">
        <v>0</v>
      </c>
      <c r="AD22" s="45">
        <v>0</v>
      </c>
      <c r="AE22" s="45">
        <v>233</v>
      </c>
      <c r="AF22" s="48">
        <v>140</v>
      </c>
      <c r="AG22" s="47">
        <v>0</v>
      </c>
      <c r="AH22" s="47">
        <v>1</v>
      </c>
      <c r="AI22" s="31">
        <f t="shared" si="4"/>
        <v>877</v>
      </c>
      <c r="AJ22" s="42">
        <v>220</v>
      </c>
      <c r="AK22" s="45">
        <v>99</v>
      </c>
      <c r="AL22" s="45">
        <v>0</v>
      </c>
      <c r="AM22" s="45">
        <v>0</v>
      </c>
      <c r="AN22" s="45">
        <v>168</v>
      </c>
      <c r="AO22" s="48">
        <v>91</v>
      </c>
      <c r="AP22" s="47">
        <v>0</v>
      </c>
      <c r="AQ22" s="47">
        <v>0</v>
      </c>
      <c r="AR22" s="31">
        <f t="shared" si="5"/>
        <v>578</v>
      </c>
      <c r="AS22" s="42">
        <v>291</v>
      </c>
      <c r="AT22" s="45">
        <v>143</v>
      </c>
      <c r="AU22" s="45">
        <v>3</v>
      </c>
      <c r="AV22" s="45">
        <v>4</v>
      </c>
      <c r="AW22" s="45">
        <v>207</v>
      </c>
      <c r="AX22" s="48">
        <v>95</v>
      </c>
      <c r="AY22" s="45">
        <v>0</v>
      </c>
      <c r="AZ22" s="47">
        <v>1</v>
      </c>
      <c r="BA22" s="31">
        <f t="shared" si="9"/>
        <v>744</v>
      </c>
      <c r="BB22" s="42">
        <v>330</v>
      </c>
      <c r="BC22" s="45">
        <v>182</v>
      </c>
      <c r="BD22" s="45">
        <v>0</v>
      </c>
      <c r="BE22" s="45">
        <v>0</v>
      </c>
      <c r="BF22" s="45">
        <v>219</v>
      </c>
      <c r="BG22" s="48">
        <v>97</v>
      </c>
      <c r="BH22" s="45">
        <v>0</v>
      </c>
      <c r="BI22" s="47">
        <v>0</v>
      </c>
      <c r="BJ22" s="31">
        <f t="shared" si="12"/>
        <v>828</v>
      </c>
      <c r="BK22" s="42">
        <v>350</v>
      </c>
      <c r="BL22" s="45">
        <v>192</v>
      </c>
      <c r="BM22" s="45">
        <v>0</v>
      </c>
      <c r="BN22" s="45">
        <v>260</v>
      </c>
      <c r="BO22" s="48">
        <v>116</v>
      </c>
      <c r="BP22" s="45">
        <v>0</v>
      </c>
      <c r="BQ22" s="31">
        <f t="shared" si="8"/>
        <v>918</v>
      </c>
      <c r="BR22" s="53"/>
      <c r="BS22" s="55"/>
      <c r="LD22" s="53"/>
    </row>
    <row r="23" spans="1:317" ht="14.1" customHeight="1" x14ac:dyDescent="0.3">
      <c r="A23" s="16" t="s">
        <v>92</v>
      </c>
      <c r="B23" s="6">
        <v>48462</v>
      </c>
      <c r="C23" s="4">
        <v>1666</v>
      </c>
      <c r="D23" s="4">
        <v>68514</v>
      </c>
      <c r="E23" s="7">
        <v>5460</v>
      </c>
      <c r="F23" s="13">
        <v>124102</v>
      </c>
      <c r="G23" s="6">
        <v>43593</v>
      </c>
      <c r="H23" s="4">
        <v>1645</v>
      </c>
      <c r="I23" s="4">
        <v>84325</v>
      </c>
      <c r="J23" s="7">
        <v>7641</v>
      </c>
      <c r="K23" s="13">
        <v>137204</v>
      </c>
      <c r="L23" s="6">
        <v>42450</v>
      </c>
      <c r="M23" s="4">
        <v>1519</v>
      </c>
      <c r="N23" s="4">
        <v>84268</v>
      </c>
      <c r="O23" s="7">
        <v>8897</v>
      </c>
      <c r="P23" s="13">
        <v>137134</v>
      </c>
      <c r="Q23" s="32">
        <v>46011</v>
      </c>
      <c r="R23" s="33">
        <v>2234</v>
      </c>
      <c r="S23" s="33">
        <v>87266</v>
      </c>
      <c r="T23" s="33">
        <v>9968</v>
      </c>
      <c r="U23" s="31">
        <f t="shared" si="2"/>
        <v>145479</v>
      </c>
      <c r="V23" s="32">
        <v>43939</v>
      </c>
      <c r="W23" s="33">
        <v>2165</v>
      </c>
      <c r="X23" s="33">
        <v>87096</v>
      </c>
      <c r="Y23" s="33">
        <v>11906</v>
      </c>
      <c r="Z23" s="31">
        <f t="shared" si="3"/>
        <v>145106</v>
      </c>
      <c r="AA23" s="42">
        <v>43087</v>
      </c>
      <c r="AB23" s="45">
        <v>2162</v>
      </c>
      <c r="AC23" s="45">
        <v>0</v>
      </c>
      <c r="AD23" s="45">
        <v>0</v>
      </c>
      <c r="AE23" s="45">
        <v>91576</v>
      </c>
      <c r="AF23" s="48">
        <v>15068</v>
      </c>
      <c r="AG23" s="47">
        <v>0</v>
      </c>
      <c r="AH23" s="47">
        <v>0</v>
      </c>
      <c r="AI23" s="31">
        <f t="shared" si="4"/>
        <v>151893</v>
      </c>
      <c r="AJ23" s="42">
        <v>32837</v>
      </c>
      <c r="AK23" s="45">
        <v>2140</v>
      </c>
      <c r="AL23" s="45">
        <v>0</v>
      </c>
      <c r="AM23" s="45">
        <v>0</v>
      </c>
      <c r="AN23" s="45">
        <v>77882</v>
      </c>
      <c r="AO23" s="48">
        <v>11901</v>
      </c>
      <c r="AP23" s="47">
        <v>0</v>
      </c>
      <c r="AQ23" s="47">
        <v>0</v>
      </c>
      <c r="AR23" s="31">
        <f t="shared" si="5"/>
        <v>124760</v>
      </c>
      <c r="AS23" s="42">
        <v>42954</v>
      </c>
      <c r="AT23" s="45">
        <v>2336</v>
      </c>
      <c r="AU23" s="45">
        <v>0</v>
      </c>
      <c r="AV23" s="45">
        <v>0</v>
      </c>
      <c r="AW23" s="45">
        <v>85836</v>
      </c>
      <c r="AX23" s="48">
        <v>15088</v>
      </c>
      <c r="AY23" s="45">
        <v>0</v>
      </c>
      <c r="AZ23" s="47">
        <v>0</v>
      </c>
      <c r="BA23" s="31">
        <f t="shared" si="9"/>
        <v>146214</v>
      </c>
      <c r="BB23" s="42">
        <v>43685</v>
      </c>
      <c r="BC23" s="45">
        <v>2627</v>
      </c>
      <c r="BD23" s="45">
        <v>0</v>
      </c>
      <c r="BE23" s="45">
        <v>0</v>
      </c>
      <c r="BF23" s="45">
        <v>92319</v>
      </c>
      <c r="BG23" s="48">
        <v>18898</v>
      </c>
      <c r="BH23" s="45">
        <v>0</v>
      </c>
      <c r="BI23" s="47">
        <v>0</v>
      </c>
      <c r="BJ23" s="31">
        <f t="shared" si="12"/>
        <v>157529</v>
      </c>
      <c r="BK23" s="42">
        <v>55702</v>
      </c>
      <c r="BL23" s="45">
        <v>4714</v>
      </c>
      <c r="BM23" s="45">
        <v>0</v>
      </c>
      <c r="BN23" s="45">
        <v>84258</v>
      </c>
      <c r="BO23" s="48">
        <v>19074</v>
      </c>
      <c r="BP23" s="45">
        <v>0</v>
      </c>
      <c r="BQ23" s="31">
        <f t="shared" si="8"/>
        <v>163748</v>
      </c>
      <c r="BR23" s="53"/>
      <c r="BS23" s="55"/>
      <c r="LD23" s="53"/>
    </row>
    <row r="24" spans="1:317" ht="14.1" customHeight="1" x14ac:dyDescent="0.3">
      <c r="A24" s="17" t="s">
        <v>93</v>
      </c>
      <c r="B24" s="6">
        <v>156126</v>
      </c>
      <c r="C24" s="4">
        <v>25008</v>
      </c>
      <c r="D24" s="4">
        <v>16816</v>
      </c>
      <c r="E24" s="7">
        <v>2414</v>
      </c>
      <c r="F24" s="13">
        <v>200364</v>
      </c>
      <c r="G24" s="6">
        <v>155675</v>
      </c>
      <c r="H24" s="4">
        <v>24820</v>
      </c>
      <c r="I24" s="4">
        <v>16262</v>
      </c>
      <c r="J24" s="7">
        <v>2487</v>
      </c>
      <c r="K24" s="13">
        <v>199244</v>
      </c>
      <c r="L24" s="6">
        <v>153743</v>
      </c>
      <c r="M24" s="4">
        <v>22965</v>
      </c>
      <c r="N24" s="5">
        <v>13744</v>
      </c>
      <c r="O24" s="8">
        <v>2081</v>
      </c>
      <c r="P24" s="13">
        <v>192533</v>
      </c>
      <c r="Q24" s="32">
        <v>151205</v>
      </c>
      <c r="R24" s="33">
        <v>23302</v>
      </c>
      <c r="S24" s="33">
        <v>12579</v>
      </c>
      <c r="T24" s="33">
        <v>2163</v>
      </c>
      <c r="U24" s="31">
        <f t="shared" si="2"/>
        <v>189249</v>
      </c>
      <c r="V24" s="36">
        <v>143584</v>
      </c>
      <c r="W24" s="37">
        <v>21385</v>
      </c>
      <c r="X24" s="37">
        <v>12899</v>
      </c>
      <c r="Y24" s="37">
        <v>2587</v>
      </c>
      <c r="Z24" s="31">
        <f t="shared" si="3"/>
        <v>180455</v>
      </c>
      <c r="AA24" s="42">
        <v>143013</v>
      </c>
      <c r="AB24" s="45">
        <v>21107</v>
      </c>
      <c r="AC24" s="45">
        <v>0</v>
      </c>
      <c r="AD24" s="45">
        <v>0</v>
      </c>
      <c r="AE24" s="45">
        <v>12947</v>
      </c>
      <c r="AF24" s="48">
        <v>2530</v>
      </c>
      <c r="AG24" s="47">
        <v>0</v>
      </c>
      <c r="AH24" s="47">
        <v>0</v>
      </c>
      <c r="AI24" s="31">
        <f t="shared" si="4"/>
        <v>179597</v>
      </c>
      <c r="AJ24" s="42">
        <v>166579</v>
      </c>
      <c r="AK24" s="45">
        <v>31415</v>
      </c>
      <c r="AL24" s="45">
        <v>0</v>
      </c>
      <c r="AM24" s="45">
        <v>0</v>
      </c>
      <c r="AN24" s="45">
        <v>13903</v>
      </c>
      <c r="AO24" s="48">
        <v>2619</v>
      </c>
      <c r="AP24" s="47">
        <v>0</v>
      </c>
      <c r="AQ24" s="47">
        <v>0</v>
      </c>
      <c r="AR24" s="31">
        <f t="shared" si="5"/>
        <v>214516</v>
      </c>
      <c r="AS24" s="42">
        <v>166938</v>
      </c>
      <c r="AT24" s="45">
        <v>22347</v>
      </c>
      <c r="AU24" s="45">
        <v>0</v>
      </c>
      <c r="AV24" s="45">
        <v>0</v>
      </c>
      <c r="AW24" s="45">
        <v>16451</v>
      </c>
      <c r="AX24" s="48">
        <v>3162</v>
      </c>
      <c r="AY24" s="45">
        <v>0</v>
      </c>
      <c r="AZ24" s="47">
        <v>0</v>
      </c>
      <c r="BA24" s="31">
        <f t="shared" si="9"/>
        <v>208898</v>
      </c>
      <c r="BB24" s="42">
        <v>168480</v>
      </c>
      <c r="BC24" s="45">
        <v>22370</v>
      </c>
      <c r="BD24" s="45">
        <v>0</v>
      </c>
      <c r="BE24" s="45">
        <v>0</v>
      </c>
      <c r="BF24" s="45">
        <v>17620</v>
      </c>
      <c r="BG24" s="48">
        <v>3740</v>
      </c>
      <c r="BH24" s="45">
        <v>0</v>
      </c>
      <c r="BI24" s="47">
        <v>0</v>
      </c>
      <c r="BJ24" s="31">
        <f t="shared" si="12"/>
        <v>212210</v>
      </c>
      <c r="BK24" s="42">
        <v>167479</v>
      </c>
      <c r="BL24" s="45">
        <v>22461</v>
      </c>
      <c r="BM24" s="45">
        <v>0</v>
      </c>
      <c r="BN24" s="45">
        <v>19121</v>
      </c>
      <c r="BO24" s="48">
        <v>3801</v>
      </c>
      <c r="BP24" s="45">
        <v>0</v>
      </c>
      <c r="BQ24" s="31">
        <f t="shared" si="8"/>
        <v>212862</v>
      </c>
      <c r="BR24" s="53"/>
      <c r="BS24" s="55"/>
      <c r="LD24" s="53"/>
    </row>
    <row r="25" spans="1:317" ht="14.1" customHeight="1" x14ac:dyDescent="0.3">
      <c r="A25" s="16" t="s">
        <v>94</v>
      </c>
      <c r="B25" s="6">
        <v>605</v>
      </c>
      <c r="C25" s="4">
        <v>2727</v>
      </c>
      <c r="D25" s="4">
        <v>2429</v>
      </c>
      <c r="E25" s="7">
        <v>12044</v>
      </c>
      <c r="F25" s="13">
        <v>17805</v>
      </c>
      <c r="G25" s="6">
        <v>560</v>
      </c>
      <c r="H25" s="4">
        <v>2847</v>
      </c>
      <c r="I25" s="4">
        <v>2384</v>
      </c>
      <c r="J25" s="7">
        <v>13328</v>
      </c>
      <c r="K25" s="13">
        <v>19119</v>
      </c>
      <c r="L25" s="6">
        <v>454</v>
      </c>
      <c r="M25" s="4">
        <v>1888</v>
      </c>
      <c r="N25" s="4">
        <v>3277</v>
      </c>
      <c r="O25" s="7">
        <v>19044</v>
      </c>
      <c r="P25" s="13">
        <v>24663</v>
      </c>
      <c r="Q25" s="32">
        <v>495</v>
      </c>
      <c r="R25" s="33">
        <v>2183</v>
      </c>
      <c r="S25" s="33">
        <v>3806</v>
      </c>
      <c r="T25" s="33">
        <v>21920</v>
      </c>
      <c r="U25" s="31">
        <f t="shared" si="2"/>
        <v>28404</v>
      </c>
      <c r="V25" s="36">
        <v>415</v>
      </c>
      <c r="W25" s="37">
        <v>1970</v>
      </c>
      <c r="X25" s="37">
        <v>4198</v>
      </c>
      <c r="Y25" s="37">
        <v>23924</v>
      </c>
      <c r="Z25" s="31">
        <f t="shared" si="3"/>
        <v>30507</v>
      </c>
      <c r="AA25" s="42">
        <v>413</v>
      </c>
      <c r="AB25" s="45">
        <v>2075</v>
      </c>
      <c r="AC25" s="45">
        <v>0</v>
      </c>
      <c r="AD25" s="45">
        <v>162</v>
      </c>
      <c r="AE25" s="45">
        <v>4300</v>
      </c>
      <c r="AF25" s="48">
        <v>25397</v>
      </c>
      <c r="AG25" s="47">
        <v>0</v>
      </c>
      <c r="AH25" s="47">
        <v>137</v>
      </c>
      <c r="AI25" s="31">
        <f t="shared" si="4"/>
        <v>32484</v>
      </c>
      <c r="AJ25" s="42">
        <v>326</v>
      </c>
      <c r="AK25" s="45">
        <v>1597</v>
      </c>
      <c r="AL25" s="45">
        <v>0</v>
      </c>
      <c r="AM25" s="45">
        <v>110</v>
      </c>
      <c r="AN25" s="45">
        <v>3889</v>
      </c>
      <c r="AO25" s="48">
        <v>22444</v>
      </c>
      <c r="AP25" s="47">
        <v>0</v>
      </c>
      <c r="AQ25" s="47">
        <v>112</v>
      </c>
      <c r="AR25" s="31">
        <f t="shared" si="5"/>
        <v>28478</v>
      </c>
      <c r="AS25" s="42">
        <v>217</v>
      </c>
      <c r="AT25" s="45">
        <v>1271</v>
      </c>
      <c r="AU25" s="45">
        <v>0</v>
      </c>
      <c r="AV25" s="45">
        <v>79</v>
      </c>
      <c r="AW25" s="45">
        <v>3664</v>
      </c>
      <c r="AX25" s="48">
        <v>18734</v>
      </c>
      <c r="AY25" s="45">
        <v>0</v>
      </c>
      <c r="AZ25" s="47">
        <v>99</v>
      </c>
      <c r="BA25" s="31">
        <f t="shared" si="9"/>
        <v>24064</v>
      </c>
      <c r="BB25" s="42">
        <v>279</v>
      </c>
      <c r="BC25" s="45">
        <v>1496</v>
      </c>
      <c r="BD25" s="45">
        <v>0</v>
      </c>
      <c r="BE25" s="45">
        <v>165</v>
      </c>
      <c r="BF25" s="45">
        <v>4773</v>
      </c>
      <c r="BG25" s="48">
        <v>23637</v>
      </c>
      <c r="BH25" s="45">
        <v>0</v>
      </c>
      <c r="BI25" s="47">
        <v>131</v>
      </c>
      <c r="BJ25" s="31">
        <f t="shared" si="12"/>
        <v>30481</v>
      </c>
      <c r="BK25" s="42">
        <v>290</v>
      </c>
      <c r="BL25" s="45">
        <v>1440</v>
      </c>
      <c r="BM25" s="45">
        <v>178</v>
      </c>
      <c r="BN25" s="45">
        <v>4359</v>
      </c>
      <c r="BO25" s="48">
        <v>24128</v>
      </c>
      <c r="BP25" s="45">
        <v>111</v>
      </c>
      <c r="BQ25" s="31">
        <f t="shared" si="8"/>
        <v>30506</v>
      </c>
      <c r="BR25" s="53"/>
      <c r="BS25" s="55"/>
      <c r="LD25" s="53"/>
    </row>
    <row r="26" spans="1:317" ht="14.1" customHeight="1" x14ac:dyDescent="0.3">
      <c r="A26" s="16" t="s">
        <v>95</v>
      </c>
      <c r="B26" s="6">
        <v>376</v>
      </c>
      <c r="C26" s="4">
        <v>207</v>
      </c>
      <c r="D26" s="4">
        <v>306</v>
      </c>
      <c r="E26" s="7">
        <v>131</v>
      </c>
      <c r="F26" s="13">
        <v>1020</v>
      </c>
      <c r="G26" s="6">
        <v>260</v>
      </c>
      <c r="H26" s="4">
        <v>618</v>
      </c>
      <c r="I26" s="4">
        <v>181</v>
      </c>
      <c r="J26" s="7">
        <v>212</v>
      </c>
      <c r="K26" s="13">
        <v>1271</v>
      </c>
      <c r="L26" s="6">
        <v>306</v>
      </c>
      <c r="M26" s="4">
        <v>117</v>
      </c>
      <c r="N26" s="4">
        <v>858</v>
      </c>
      <c r="O26" s="7">
        <v>487</v>
      </c>
      <c r="P26" s="13">
        <v>1768</v>
      </c>
      <c r="Q26" s="32">
        <v>262</v>
      </c>
      <c r="R26" s="33">
        <v>132</v>
      </c>
      <c r="S26" s="33">
        <v>865</v>
      </c>
      <c r="T26" s="33">
        <v>577</v>
      </c>
      <c r="U26" s="31">
        <f t="shared" si="2"/>
        <v>1836</v>
      </c>
      <c r="V26" s="32">
        <v>140</v>
      </c>
      <c r="W26" s="33">
        <v>70</v>
      </c>
      <c r="X26" s="33">
        <v>1140</v>
      </c>
      <c r="Y26" s="33">
        <v>600</v>
      </c>
      <c r="Z26" s="31">
        <f t="shared" si="3"/>
        <v>1950</v>
      </c>
      <c r="AA26" s="42">
        <v>196</v>
      </c>
      <c r="AB26" s="45">
        <v>114</v>
      </c>
      <c r="AC26" s="45">
        <v>0</v>
      </c>
      <c r="AD26" s="45">
        <v>0</v>
      </c>
      <c r="AE26" s="45">
        <v>921</v>
      </c>
      <c r="AF26" s="48">
        <v>846</v>
      </c>
      <c r="AG26" s="47">
        <v>0</v>
      </c>
      <c r="AH26" s="47">
        <v>0</v>
      </c>
      <c r="AI26" s="31">
        <f t="shared" si="4"/>
        <v>2077</v>
      </c>
      <c r="AJ26" s="42">
        <v>194</v>
      </c>
      <c r="AK26" s="45">
        <v>119</v>
      </c>
      <c r="AL26" s="45">
        <v>0</v>
      </c>
      <c r="AM26" s="45">
        <v>0</v>
      </c>
      <c r="AN26" s="45">
        <v>228</v>
      </c>
      <c r="AO26" s="48">
        <v>206</v>
      </c>
      <c r="AP26" s="47">
        <v>0</v>
      </c>
      <c r="AQ26" s="47">
        <v>0</v>
      </c>
      <c r="AR26" s="31">
        <f t="shared" si="5"/>
        <v>747</v>
      </c>
      <c r="AS26" s="42">
        <v>194</v>
      </c>
      <c r="AT26" s="45">
        <v>119</v>
      </c>
      <c r="AU26" s="45">
        <v>0</v>
      </c>
      <c r="AV26" s="45">
        <v>0</v>
      </c>
      <c r="AW26" s="45">
        <v>228</v>
      </c>
      <c r="AX26" s="48">
        <v>206</v>
      </c>
      <c r="AY26" s="45">
        <v>0</v>
      </c>
      <c r="AZ26" s="47">
        <v>0</v>
      </c>
      <c r="BA26" s="31">
        <f t="shared" si="9"/>
        <v>747</v>
      </c>
      <c r="BB26" s="42">
        <v>227</v>
      </c>
      <c r="BC26" s="45">
        <v>181</v>
      </c>
      <c r="BD26" s="45">
        <v>1</v>
      </c>
      <c r="BE26" s="45">
        <v>9</v>
      </c>
      <c r="BF26" s="45">
        <v>180</v>
      </c>
      <c r="BG26" s="48">
        <v>120</v>
      </c>
      <c r="BH26" s="45">
        <v>0</v>
      </c>
      <c r="BI26" s="47">
        <v>1</v>
      </c>
      <c r="BJ26" s="31">
        <f t="shared" si="12"/>
        <v>719</v>
      </c>
      <c r="BK26" s="42">
        <v>320</v>
      </c>
      <c r="BL26" s="45">
        <v>251</v>
      </c>
      <c r="BM26" s="45">
        <v>3</v>
      </c>
      <c r="BN26" s="45">
        <v>193</v>
      </c>
      <c r="BO26" s="48">
        <v>133</v>
      </c>
      <c r="BP26" s="45">
        <v>0</v>
      </c>
      <c r="BQ26" s="31">
        <f t="shared" si="8"/>
        <v>900</v>
      </c>
      <c r="BR26" s="53"/>
      <c r="BS26" s="55"/>
      <c r="LD26" s="53"/>
    </row>
    <row r="27" spans="1:317" ht="14.1" customHeight="1" x14ac:dyDescent="0.3">
      <c r="A27" s="16" t="s">
        <v>96</v>
      </c>
      <c r="B27" s="6">
        <v>202</v>
      </c>
      <c r="C27" s="4">
        <v>14</v>
      </c>
      <c r="D27" s="5" t="s">
        <v>81</v>
      </c>
      <c r="E27" s="8" t="s">
        <v>81</v>
      </c>
      <c r="F27" s="13">
        <v>216</v>
      </c>
      <c r="G27" s="6">
        <v>206</v>
      </c>
      <c r="H27" s="4">
        <v>14</v>
      </c>
      <c r="I27" s="4" t="s">
        <v>81</v>
      </c>
      <c r="J27" s="7" t="s">
        <v>81</v>
      </c>
      <c r="K27" s="13">
        <v>220</v>
      </c>
      <c r="L27" s="6">
        <v>208</v>
      </c>
      <c r="M27" s="4">
        <v>14</v>
      </c>
      <c r="N27" s="4" t="s">
        <v>81</v>
      </c>
      <c r="O27" s="7" t="s">
        <v>81</v>
      </c>
      <c r="P27" s="13">
        <v>222</v>
      </c>
      <c r="Q27" s="32">
        <v>206</v>
      </c>
      <c r="R27" s="33">
        <v>14</v>
      </c>
      <c r="S27" s="33"/>
      <c r="T27" s="33"/>
      <c r="U27" s="31">
        <f t="shared" si="2"/>
        <v>220</v>
      </c>
      <c r="V27" s="32">
        <v>191</v>
      </c>
      <c r="W27" s="33">
        <v>14</v>
      </c>
      <c r="X27" s="33">
        <v>0</v>
      </c>
      <c r="Y27" s="33">
        <v>0</v>
      </c>
      <c r="Z27" s="31">
        <f t="shared" si="3"/>
        <v>205</v>
      </c>
      <c r="AA27" s="42">
        <v>185</v>
      </c>
      <c r="AB27" s="45">
        <v>16</v>
      </c>
      <c r="AC27" s="45">
        <v>0</v>
      </c>
      <c r="AD27" s="45">
        <v>0</v>
      </c>
      <c r="AE27" s="45">
        <v>0</v>
      </c>
      <c r="AF27" s="48">
        <v>0</v>
      </c>
      <c r="AG27" s="47">
        <v>0</v>
      </c>
      <c r="AH27" s="47">
        <v>0</v>
      </c>
      <c r="AI27" s="31">
        <f t="shared" si="4"/>
        <v>201</v>
      </c>
      <c r="AJ27" s="42">
        <v>174</v>
      </c>
      <c r="AK27" s="45">
        <v>15</v>
      </c>
      <c r="AL27" s="45">
        <v>0</v>
      </c>
      <c r="AM27" s="45">
        <v>0</v>
      </c>
      <c r="AN27" s="45">
        <v>0</v>
      </c>
      <c r="AO27" s="48">
        <v>0</v>
      </c>
      <c r="AP27" s="47">
        <v>0</v>
      </c>
      <c r="AQ27" s="47">
        <v>0</v>
      </c>
      <c r="AR27" s="31">
        <f t="shared" si="5"/>
        <v>189</v>
      </c>
      <c r="AS27" s="42">
        <v>171</v>
      </c>
      <c r="AT27" s="45">
        <v>19</v>
      </c>
      <c r="AU27" s="45">
        <v>0</v>
      </c>
      <c r="AV27" s="45">
        <v>1</v>
      </c>
      <c r="AW27" s="45">
        <v>0</v>
      </c>
      <c r="AX27" s="48">
        <v>0</v>
      </c>
      <c r="AY27" s="45">
        <v>0</v>
      </c>
      <c r="AZ27" s="47">
        <v>0</v>
      </c>
      <c r="BA27" s="31">
        <f t="shared" si="9"/>
        <v>191</v>
      </c>
      <c r="BB27" s="42">
        <v>157</v>
      </c>
      <c r="BC27" s="45">
        <v>7</v>
      </c>
      <c r="BD27" s="45">
        <v>0</v>
      </c>
      <c r="BE27" s="45">
        <v>1</v>
      </c>
      <c r="BF27" s="45">
        <v>0</v>
      </c>
      <c r="BG27" s="48">
        <v>0</v>
      </c>
      <c r="BH27" s="45">
        <v>0</v>
      </c>
      <c r="BI27" s="47">
        <v>0</v>
      </c>
      <c r="BJ27" s="31">
        <f t="shared" si="12"/>
        <v>165</v>
      </c>
      <c r="BK27" s="42">
        <v>174</v>
      </c>
      <c r="BL27" s="45">
        <v>9</v>
      </c>
      <c r="BM27" s="45">
        <v>1</v>
      </c>
      <c r="BN27" s="45">
        <v>0</v>
      </c>
      <c r="BO27" s="48">
        <v>0</v>
      </c>
      <c r="BP27" s="45">
        <v>0</v>
      </c>
      <c r="BQ27" s="31">
        <f t="shared" si="8"/>
        <v>184</v>
      </c>
      <c r="BR27" s="53"/>
      <c r="BS27" s="55"/>
      <c r="LD27" s="53"/>
    </row>
    <row r="28" spans="1:317" ht="14.1" customHeight="1" x14ac:dyDescent="0.3">
      <c r="A28" s="16" t="s">
        <v>97</v>
      </c>
      <c r="B28" s="6">
        <v>2517</v>
      </c>
      <c r="C28" s="4">
        <v>2454</v>
      </c>
      <c r="D28" s="4">
        <v>528</v>
      </c>
      <c r="E28" s="7">
        <v>846</v>
      </c>
      <c r="F28" s="13">
        <v>6345</v>
      </c>
      <c r="G28" s="6">
        <v>2480</v>
      </c>
      <c r="H28" s="4">
        <v>2520</v>
      </c>
      <c r="I28" s="4">
        <v>1146</v>
      </c>
      <c r="J28" s="7">
        <v>1275</v>
      </c>
      <c r="K28" s="13">
        <v>7421</v>
      </c>
      <c r="L28" s="6">
        <v>2531</v>
      </c>
      <c r="M28" s="4">
        <v>2800</v>
      </c>
      <c r="N28" s="5">
        <v>2120</v>
      </c>
      <c r="O28" s="8">
        <v>2459</v>
      </c>
      <c r="P28" s="13">
        <v>9910</v>
      </c>
      <c r="Q28" s="32">
        <v>2567</v>
      </c>
      <c r="R28" s="33">
        <v>2876</v>
      </c>
      <c r="S28" s="33">
        <v>2464</v>
      </c>
      <c r="T28" s="33">
        <v>3280</v>
      </c>
      <c r="U28" s="31">
        <f t="shared" si="2"/>
        <v>11187</v>
      </c>
      <c r="V28" s="32">
        <v>2584</v>
      </c>
      <c r="W28" s="33">
        <v>2888</v>
      </c>
      <c r="X28" s="33">
        <v>2479</v>
      </c>
      <c r="Y28" s="33">
        <v>3880</v>
      </c>
      <c r="Z28" s="31">
        <f t="shared" si="3"/>
        <v>11831</v>
      </c>
      <c r="AA28" s="42">
        <v>2845</v>
      </c>
      <c r="AB28" s="45">
        <v>3092</v>
      </c>
      <c r="AC28" s="45">
        <v>0</v>
      </c>
      <c r="AD28" s="45">
        <v>0</v>
      </c>
      <c r="AE28" s="45">
        <v>2277</v>
      </c>
      <c r="AF28" s="48">
        <v>4150</v>
      </c>
      <c r="AG28" s="47">
        <v>0</v>
      </c>
      <c r="AH28" s="47">
        <v>0</v>
      </c>
      <c r="AI28" s="31">
        <f t="shared" si="4"/>
        <v>12364</v>
      </c>
      <c r="AJ28" s="42">
        <v>3014</v>
      </c>
      <c r="AK28" s="45">
        <v>3264</v>
      </c>
      <c r="AL28" s="45">
        <v>0</v>
      </c>
      <c r="AM28" s="45">
        <v>0</v>
      </c>
      <c r="AN28" s="45">
        <v>2552</v>
      </c>
      <c r="AO28" s="48">
        <v>4537</v>
      </c>
      <c r="AP28" s="47">
        <v>0</v>
      </c>
      <c r="AQ28" s="47">
        <v>0</v>
      </c>
      <c r="AR28" s="31">
        <f t="shared" si="5"/>
        <v>13367</v>
      </c>
      <c r="AS28" s="42">
        <v>2789</v>
      </c>
      <c r="AT28" s="45">
        <v>3022</v>
      </c>
      <c r="AU28" s="45">
        <v>0</v>
      </c>
      <c r="AV28" s="45">
        <v>0</v>
      </c>
      <c r="AW28" s="45">
        <v>2685</v>
      </c>
      <c r="AX28" s="48">
        <v>4773</v>
      </c>
      <c r="AY28" s="45">
        <v>0</v>
      </c>
      <c r="AZ28" s="47">
        <v>0</v>
      </c>
      <c r="BA28" s="31">
        <f t="shared" si="9"/>
        <v>13269</v>
      </c>
      <c r="BB28" s="42">
        <v>2789</v>
      </c>
      <c r="BC28" s="45">
        <v>3022</v>
      </c>
      <c r="BD28" s="45">
        <v>0</v>
      </c>
      <c r="BE28" s="45">
        <v>0</v>
      </c>
      <c r="BF28" s="45">
        <v>2685</v>
      </c>
      <c r="BG28" s="48">
        <v>4773</v>
      </c>
      <c r="BH28" s="45">
        <v>0</v>
      </c>
      <c r="BI28" s="47">
        <v>0</v>
      </c>
      <c r="BJ28" s="31">
        <f t="shared" si="12"/>
        <v>13269</v>
      </c>
      <c r="BK28" s="42">
        <v>3311</v>
      </c>
      <c r="BL28" s="45">
        <v>4331</v>
      </c>
      <c r="BM28" s="45">
        <v>90</v>
      </c>
      <c r="BN28" s="45">
        <v>1747</v>
      </c>
      <c r="BO28" s="48">
        <v>4158</v>
      </c>
      <c r="BP28" s="45">
        <v>29</v>
      </c>
      <c r="BQ28" s="31">
        <f t="shared" si="8"/>
        <v>13666</v>
      </c>
      <c r="BR28" s="53"/>
      <c r="BS28" s="55"/>
      <c r="LD28" s="53"/>
    </row>
    <row r="29" spans="1:317" ht="14.1" customHeight="1" x14ac:dyDescent="0.3">
      <c r="A29" s="16" t="s">
        <v>98</v>
      </c>
      <c r="B29" s="6">
        <v>47</v>
      </c>
      <c r="C29" s="4">
        <v>14</v>
      </c>
      <c r="D29" s="4">
        <v>36</v>
      </c>
      <c r="E29" s="7">
        <v>20</v>
      </c>
      <c r="F29" s="13">
        <v>117</v>
      </c>
      <c r="G29" s="6">
        <v>48</v>
      </c>
      <c r="H29" s="4">
        <v>12</v>
      </c>
      <c r="I29" s="4">
        <v>40</v>
      </c>
      <c r="J29" s="7">
        <v>25</v>
      </c>
      <c r="K29" s="13">
        <v>125</v>
      </c>
      <c r="L29" s="6">
        <v>44</v>
      </c>
      <c r="M29" s="4">
        <v>8</v>
      </c>
      <c r="N29" s="4">
        <v>35</v>
      </c>
      <c r="O29" s="7">
        <v>12</v>
      </c>
      <c r="P29" s="13">
        <v>99</v>
      </c>
      <c r="Q29" s="32">
        <v>48</v>
      </c>
      <c r="R29" s="33">
        <v>11</v>
      </c>
      <c r="S29" s="33">
        <v>42</v>
      </c>
      <c r="T29" s="33">
        <v>16</v>
      </c>
      <c r="U29" s="31">
        <f t="shared" si="2"/>
        <v>117</v>
      </c>
      <c r="V29" s="32">
        <v>52</v>
      </c>
      <c r="W29" s="33">
        <v>12</v>
      </c>
      <c r="X29" s="33">
        <v>48</v>
      </c>
      <c r="Y29" s="33">
        <v>18</v>
      </c>
      <c r="Z29" s="31">
        <f t="shared" si="3"/>
        <v>130</v>
      </c>
      <c r="AA29" s="42">
        <v>52</v>
      </c>
      <c r="AB29" s="45">
        <v>10</v>
      </c>
      <c r="AC29" s="45">
        <v>0</v>
      </c>
      <c r="AD29" s="45">
        <v>0</v>
      </c>
      <c r="AE29" s="45">
        <v>49</v>
      </c>
      <c r="AF29" s="48">
        <v>21</v>
      </c>
      <c r="AG29" s="47">
        <v>0</v>
      </c>
      <c r="AH29" s="47">
        <v>0</v>
      </c>
      <c r="AI29" s="31">
        <f t="shared" si="4"/>
        <v>132</v>
      </c>
      <c r="AJ29" s="42">
        <v>62</v>
      </c>
      <c r="AK29" s="45">
        <v>15</v>
      </c>
      <c r="AL29" s="45">
        <v>0</v>
      </c>
      <c r="AM29" s="45">
        <v>0</v>
      </c>
      <c r="AN29" s="45">
        <v>64</v>
      </c>
      <c r="AO29" s="48">
        <v>31</v>
      </c>
      <c r="AP29" s="47">
        <v>0</v>
      </c>
      <c r="AQ29" s="47">
        <v>0</v>
      </c>
      <c r="AR29" s="31">
        <f t="shared" si="5"/>
        <v>172</v>
      </c>
      <c r="AS29" s="42">
        <v>62</v>
      </c>
      <c r="AT29" s="45">
        <v>15</v>
      </c>
      <c r="AU29" s="45">
        <v>0</v>
      </c>
      <c r="AV29" s="45">
        <v>0</v>
      </c>
      <c r="AW29" s="45">
        <v>64</v>
      </c>
      <c r="AX29" s="48">
        <v>31</v>
      </c>
      <c r="AY29" s="45">
        <v>0</v>
      </c>
      <c r="AZ29" s="47">
        <v>0</v>
      </c>
      <c r="BA29" s="31">
        <f t="shared" si="9"/>
        <v>172</v>
      </c>
      <c r="BB29" s="42">
        <v>59</v>
      </c>
      <c r="BC29" s="45">
        <v>11</v>
      </c>
      <c r="BD29" s="45">
        <v>0</v>
      </c>
      <c r="BE29" s="45">
        <v>0</v>
      </c>
      <c r="BF29" s="45">
        <v>32</v>
      </c>
      <c r="BG29" s="48">
        <v>17</v>
      </c>
      <c r="BH29" s="45">
        <v>0</v>
      </c>
      <c r="BI29" s="47">
        <v>0</v>
      </c>
      <c r="BJ29" s="31">
        <f t="shared" si="12"/>
        <v>119</v>
      </c>
      <c r="BK29" s="42">
        <v>63</v>
      </c>
      <c r="BL29" s="45">
        <v>13</v>
      </c>
      <c r="BM29" s="45">
        <v>0</v>
      </c>
      <c r="BN29" s="45">
        <v>38</v>
      </c>
      <c r="BO29" s="48">
        <v>21</v>
      </c>
      <c r="BP29" s="45">
        <v>0</v>
      </c>
      <c r="BQ29" s="31">
        <f t="shared" si="8"/>
        <v>135</v>
      </c>
      <c r="BR29" s="53"/>
      <c r="BS29" s="55"/>
      <c r="LD29" s="53"/>
    </row>
    <row r="30" spans="1:317" ht="14.1" customHeight="1" x14ac:dyDescent="0.3">
      <c r="A30" s="16" t="s">
        <v>99</v>
      </c>
      <c r="B30" s="6">
        <v>902</v>
      </c>
      <c r="C30" s="4">
        <v>189</v>
      </c>
      <c r="D30" s="4">
        <v>4489</v>
      </c>
      <c r="E30" s="7">
        <v>1623</v>
      </c>
      <c r="F30" s="13">
        <v>7203</v>
      </c>
      <c r="G30" s="6">
        <v>923</v>
      </c>
      <c r="H30" s="4">
        <v>196</v>
      </c>
      <c r="I30" s="4">
        <v>4561</v>
      </c>
      <c r="J30" s="7">
        <v>1767</v>
      </c>
      <c r="K30" s="13">
        <v>7447</v>
      </c>
      <c r="L30" s="6">
        <v>1017</v>
      </c>
      <c r="M30" s="4">
        <v>236</v>
      </c>
      <c r="N30" s="4">
        <v>4507</v>
      </c>
      <c r="O30" s="7">
        <v>1859</v>
      </c>
      <c r="P30" s="13">
        <v>7619</v>
      </c>
      <c r="Q30" s="32">
        <v>1011</v>
      </c>
      <c r="R30" s="33">
        <v>247</v>
      </c>
      <c r="S30" s="33">
        <v>4747</v>
      </c>
      <c r="T30" s="33">
        <v>2076</v>
      </c>
      <c r="U30" s="31">
        <f t="shared" si="2"/>
        <v>8081</v>
      </c>
      <c r="V30" s="32">
        <v>1057</v>
      </c>
      <c r="W30" s="33">
        <v>251</v>
      </c>
      <c r="X30" s="33">
        <v>4872</v>
      </c>
      <c r="Y30" s="33">
        <v>2211</v>
      </c>
      <c r="Z30" s="31">
        <f t="shared" si="3"/>
        <v>8391</v>
      </c>
      <c r="AA30" s="42">
        <v>972</v>
      </c>
      <c r="AB30" s="45">
        <v>269</v>
      </c>
      <c r="AC30" s="45">
        <v>0</v>
      </c>
      <c r="AD30" s="45">
        <v>0</v>
      </c>
      <c r="AE30" s="45">
        <v>4818</v>
      </c>
      <c r="AF30" s="48">
        <v>2091</v>
      </c>
      <c r="AG30" s="47">
        <v>0</v>
      </c>
      <c r="AH30" s="47">
        <v>0</v>
      </c>
      <c r="AI30" s="31">
        <f t="shared" si="4"/>
        <v>8150</v>
      </c>
      <c r="AJ30" s="42">
        <v>763</v>
      </c>
      <c r="AK30" s="45">
        <v>203</v>
      </c>
      <c r="AL30" s="45">
        <v>0</v>
      </c>
      <c r="AM30" s="45">
        <v>0</v>
      </c>
      <c r="AN30" s="45">
        <v>2999</v>
      </c>
      <c r="AO30" s="48">
        <v>1340</v>
      </c>
      <c r="AP30" s="47">
        <v>0</v>
      </c>
      <c r="AQ30" s="47">
        <v>0</v>
      </c>
      <c r="AR30" s="31">
        <f t="shared" si="5"/>
        <v>5305</v>
      </c>
      <c r="AS30" s="42">
        <v>865</v>
      </c>
      <c r="AT30" s="45">
        <v>248</v>
      </c>
      <c r="AU30" s="45">
        <v>0</v>
      </c>
      <c r="AV30" s="45">
        <v>0</v>
      </c>
      <c r="AW30" s="45">
        <v>2870</v>
      </c>
      <c r="AX30" s="48">
        <v>1262</v>
      </c>
      <c r="AY30" s="45">
        <v>0</v>
      </c>
      <c r="AZ30" s="47">
        <v>0</v>
      </c>
      <c r="BA30" s="31">
        <f t="shared" si="9"/>
        <v>5245</v>
      </c>
      <c r="BB30" s="42">
        <v>1070</v>
      </c>
      <c r="BC30" s="45">
        <v>294</v>
      </c>
      <c r="BD30" s="45">
        <v>4</v>
      </c>
      <c r="BE30" s="45">
        <v>0</v>
      </c>
      <c r="BF30" s="45">
        <v>4426</v>
      </c>
      <c r="BG30" s="48">
        <v>1984</v>
      </c>
      <c r="BH30" s="45">
        <v>1</v>
      </c>
      <c r="BI30" s="47">
        <v>0</v>
      </c>
      <c r="BJ30" s="31">
        <f t="shared" si="12"/>
        <v>7779</v>
      </c>
      <c r="BK30" s="42">
        <v>1230</v>
      </c>
      <c r="BL30" s="45">
        <v>293</v>
      </c>
      <c r="BM30" s="45">
        <v>5</v>
      </c>
      <c r="BN30" s="45">
        <v>4777</v>
      </c>
      <c r="BO30" s="48">
        <v>2179</v>
      </c>
      <c r="BP30" s="45">
        <v>5</v>
      </c>
      <c r="BQ30" s="31">
        <f t="shared" si="8"/>
        <v>8489</v>
      </c>
      <c r="BR30" s="53"/>
      <c r="BS30" s="55"/>
      <c r="LD30" s="54">
        <f>BA31-AR31</f>
        <v>-10264</v>
      </c>
      <c r="LE30" s="55">
        <f>LD30/AR31</f>
        <v>-0.76688583383144049</v>
      </c>
    </row>
    <row r="31" spans="1:317" ht="14.1" customHeight="1" x14ac:dyDescent="0.3">
      <c r="A31" s="16" t="s">
        <v>100</v>
      </c>
      <c r="B31" s="12" t="s">
        <v>81</v>
      </c>
      <c r="C31" s="5" t="s">
        <v>81</v>
      </c>
      <c r="D31" s="5" t="s">
        <v>81</v>
      </c>
      <c r="E31" s="8" t="s">
        <v>81</v>
      </c>
      <c r="F31" s="13">
        <v>13005</v>
      </c>
      <c r="G31" s="6">
        <v>1966</v>
      </c>
      <c r="H31" s="4">
        <v>1050</v>
      </c>
      <c r="I31" s="4">
        <v>6633</v>
      </c>
      <c r="J31" s="7">
        <v>3992</v>
      </c>
      <c r="K31" s="13">
        <v>13641</v>
      </c>
      <c r="L31" s="6">
        <v>1975</v>
      </c>
      <c r="M31" s="4">
        <v>1051</v>
      </c>
      <c r="N31" s="4">
        <v>6653</v>
      </c>
      <c r="O31" s="7">
        <v>3995</v>
      </c>
      <c r="P31" s="13">
        <v>13674</v>
      </c>
      <c r="Q31" s="32">
        <v>2015</v>
      </c>
      <c r="R31" s="33">
        <v>1058</v>
      </c>
      <c r="S31" s="33">
        <v>6803</v>
      </c>
      <c r="T31" s="33">
        <v>4045</v>
      </c>
      <c r="U31" s="31">
        <f t="shared" si="2"/>
        <v>13921</v>
      </c>
      <c r="V31" s="32">
        <v>1955</v>
      </c>
      <c r="W31" s="33">
        <v>1035</v>
      </c>
      <c r="X31" s="33">
        <v>7121</v>
      </c>
      <c r="Y31" s="33">
        <v>4537</v>
      </c>
      <c r="Z31" s="31">
        <f t="shared" si="3"/>
        <v>14648</v>
      </c>
      <c r="AA31" s="42">
        <v>2160</v>
      </c>
      <c r="AB31" s="45">
        <v>1045</v>
      </c>
      <c r="AC31" s="45">
        <v>0</v>
      </c>
      <c r="AD31" s="45">
        <v>0</v>
      </c>
      <c r="AE31" s="45">
        <v>7192</v>
      </c>
      <c r="AF31" s="48">
        <v>4239</v>
      </c>
      <c r="AG31" s="47">
        <v>0</v>
      </c>
      <c r="AH31" s="47">
        <v>0</v>
      </c>
      <c r="AI31" s="31">
        <f t="shared" si="4"/>
        <v>14636</v>
      </c>
      <c r="AJ31" s="42">
        <v>1708</v>
      </c>
      <c r="AK31" s="45">
        <v>888</v>
      </c>
      <c r="AL31" s="45">
        <v>0</v>
      </c>
      <c r="AM31" s="45">
        <v>0</v>
      </c>
      <c r="AN31" s="45">
        <v>6601</v>
      </c>
      <c r="AO31" s="48">
        <v>4187</v>
      </c>
      <c r="AP31" s="47">
        <v>0</v>
      </c>
      <c r="AQ31" s="47">
        <v>0</v>
      </c>
      <c r="AR31" s="31">
        <f t="shared" si="5"/>
        <v>13384</v>
      </c>
      <c r="AS31" s="42">
        <v>776</v>
      </c>
      <c r="AT31" s="45">
        <v>446</v>
      </c>
      <c r="AU31" s="45">
        <v>0</v>
      </c>
      <c r="AV31" s="45">
        <v>0</v>
      </c>
      <c r="AW31" s="45">
        <v>1318</v>
      </c>
      <c r="AX31" s="48">
        <v>580</v>
      </c>
      <c r="AY31" s="45">
        <v>0</v>
      </c>
      <c r="AZ31" s="47">
        <v>0</v>
      </c>
      <c r="BA31" s="31">
        <f t="shared" si="9"/>
        <v>3120</v>
      </c>
      <c r="BB31" s="42">
        <v>1733</v>
      </c>
      <c r="BC31" s="45">
        <v>938</v>
      </c>
      <c r="BD31" s="45">
        <v>0</v>
      </c>
      <c r="BE31" s="45">
        <v>0</v>
      </c>
      <c r="BF31" s="45">
        <v>4243</v>
      </c>
      <c r="BG31" s="48">
        <v>2034</v>
      </c>
      <c r="BH31" s="45">
        <v>0</v>
      </c>
      <c r="BI31" s="47">
        <v>0</v>
      </c>
      <c r="BJ31" s="31">
        <f t="shared" si="12"/>
        <v>8948</v>
      </c>
      <c r="BK31" s="42">
        <v>1625</v>
      </c>
      <c r="BL31" s="45">
        <v>1079</v>
      </c>
      <c r="BM31" s="45">
        <v>0</v>
      </c>
      <c r="BN31" s="45">
        <v>4720</v>
      </c>
      <c r="BO31" s="48">
        <v>2642</v>
      </c>
      <c r="BP31" s="45">
        <v>0</v>
      </c>
      <c r="BQ31" s="31">
        <f t="shared" si="8"/>
        <v>10066</v>
      </c>
      <c r="BR31" s="53"/>
      <c r="BS31" s="55"/>
      <c r="LD31" s="53"/>
    </row>
    <row r="32" spans="1:317" ht="14.1" customHeight="1" x14ac:dyDescent="0.3">
      <c r="A32" s="16" t="s">
        <v>101</v>
      </c>
      <c r="B32" s="6">
        <v>223</v>
      </c>
      <c r="C32" s="4">
        <v>406</v>
      </c>
      <c r="D32" s="5" t="s">
        <v>81</v>
      </c>
      <c r="E32" s="8" t="s">
        <v>81</v>
      </c>
      <c r="F32" s="13">
        <v>629</v>
      </c>
      <c r="G32" s="6">
        <v>231</v>
      </c>
      <c r="H32" s="4">
        <v>424</v>
      </c>
      <c r="I32" s="4" t="s">
        <v>81</v>
      </c>
      <c r="J32" s="7" t="s">
        <v>81</v>
      </c>
      <c r="K32" s="13">
        <v>655</v>
      </c>
      <c r="L32" s="6">
        <v>269</v>
      </c>
      <c r="M32" s="5">
        <v>489</v>
      </c>
      <c r="N32" s="4" t="s">
        <v>81</v>
      </c>
      <c r="O32" s="7" t="s">
        <v>81</v>
      </c>
      <c r="P32" s="13">
        <v>758</v>
      </c>
      <c r="Q32" s="32">
        <v>316</v>
      </c>
      <c r="R32" s="33">
        <v>568</v>
      </c>
      <c r="S32" s="33"/>
      <c r="T32" s="33"/>
      <c r="U32" s="31">
        <f t="shared" si="2"/>
        <v>884</v>
      </c>
      <c r="V32" s="32">
        <v>130</v>
      </c>
      <c r="W32" s="33">
        <v>436</v>
      </c>
      <c r="X32" s="33">
        <v>0</v>
      </c>
      <c r="Y32" s="33">
        <v>41</v>
      </c>
      <c r="Z32" s="31">
        <f t="shared" si="3"/>
        <v>607</v>
      </c>
      <c r="AA32" s="42">
        <v>126</v>
      </c>
      <c r="AB32" s="45">
        <v>446</v>
      </c>
      <c r="AC32" s="45">
        <v>0</v>
      </c>
      <c r="AD32" s="45">
        <v>0</v>
      </c>
      <c r="AE32" s="45">
        <v>0</v>
      </c>
      <c r="AF32" s="48">
        <v>35</v>
      </c>
      <c r="AG32" s="47">
        <v>0</v>
      </c>
      <c r="AH32" s="47">
        <v>0</v>
      </c>
      <c r="AI32" s="31">
        <f t="shared" si="4"/>
        <v>607</v>
      </c>
      <c r="AJ32" s="42">
        <v>165</v>
      </c>
      <c r="AK32" s="45">
        <v>361</v>
      </c>
      <c r="AL32" s="45">
        <v>0</v>
      </c>
      <c r="AM32" s="45">
        <v>0</v>
      </c>
      <c r="AN32" s="45">
        <v>2</v>
      </c>
      <c r="AO32" s="48">
        <v>42</v>
      </c>
      <c r="AP32" s="47">
        <v>0</v>
      </c>
      <c r="AQ32" s="47">
        <v>0</v>
      </c>
      <c r="AR32" s="31">
        <f t="shared" si="5"/>
        <v>570</v>
      </c>
      <c r="AS32" s="42">
        <v>162</v>
      </c>
      <c r="AT32" s="45">
        <v>357</v>
      </c>
      <c r="AU32" s="45">
        <v>0</v>
      </c>
      <c r="AV32" s="45">
        <v>15</v>
      </c>
      <c r="AW32" s="45">
        <v>6</v>
      </c>
      <c r="AX32" s="48">
        <v>110</v>
      </c>
      <c r="AY32" s="45">
        <v>0</v>
      </c>
      <c r="AZ32" s="47">
        <v>0</v>
      </c>
      <c r="BA32" s="31">
        <f t="shared" si="9"/>
        <v>650</v>
      </c>
      <c r="BB32" s="42">
        <v>123</v>
      </c>
      <c r="BC32" s="45">
        <v>310</v>
      </c>
      <c r="BD32" s="45">
        <v>0</v>
      </c>
      <c r="BE32" s="45">
        <v>14</v>
      </c>
      <c r="BF32" s="45">
        <v>3</v>
      </c>
      <c r="BG32" s="48">
        <v>78</v>
      </c>
      <c r="BH32" s="45">
        <v>0</v>
      </c>
      <c r="BI32" s="47">
        <v>2</v>
      </c>
      <c r="BJ32" s="31">
        <f t="shared" si="12"/>
        <v>530</v>
      </c>
      <c r="BK32" s="42">
        <v>79</v>
      </c>
      <c r="BL32" s="45">
        <v>269</v>
      </c>
      <c r="BM32" s="45">
        <v>14</v>
      </c>
      <c r="BN32" s="45">
        <v>2</v>
      </c>
      <c r="BO32" s="48">
        <v>81</v>
      </c>
      <c r="BP32" s="45">
        <v>0</v>
      </c>
      <c r="BQ32" s="31">
        <f t="shared" si="8"/>
        <v>445</v>
      </c>
      <c r="BR32" s="53"/>
      <c r="BS32" s="55"/>
      <c r="LD32" s="53"/>
    </row>
    <row r="33" spans="1:316" ht="14.1" customHeight="1" x14ac:dyDescent="0.3">
      <c r="A33" s="16" t="s">
        <v>102</v>
      </c>
      <c r="B33" s="6">
        <v>6</v>
      </c>
      <c r="C33" s="4">
        <v>18</v>
      </c>
      <c r="D33" s="4">
        <v>46</v>
      </c>
      <c r="E33" s="7">
        <v>64</v>
      </c>
      <c r="F33" s="13">
        <v>134</v>
      </c>
      <c r="G33" s="6">
        <v>0</v>
      </c>
      <c r="H33" s="4">
        <v>0</v>
      </c>
      <c r="I33" s="4">
        <v>100</v>
      </c>
      <c r="J33" s="7">
        <v>207</v>
      </c>
      <c r="K33" s="13">
        <v>307</v>
      </c>
      <c r="L33" s="6">
        <v>21</v>
      </c>
      <c r="M33" s="4">
        <v>20</v>
      </c>
      <c r="N33" s="4">
        <v>123</v>
      </c>
      <c r="O33" s="7">
        <v>218</v>
      </c>
      <c r="P33" s="13">
        <v>382</v>
      </c>
      <c r="Q33" s="32">
        <v>18</v>
      </c>
      <c r="R33" s="33">
        <v>20</v>
      </c>
      <c r="S33" s="33">
        <v>64</v>
      </c>
      <c r="T33" s="33">
        <v>138</v>
      </c>
      <c r="U33" s="31">
        <f t="shared" si="2"/>
        <v>240</v>
      </c>
      <c r="V33" s="32">
        <v>62</v>
      </c>
      <c r="W33" s="33">
        <v>39</v>
      </c>
      <c r="X33" s="33">
        <v>40</v>
      </c>
      <c r="Y33" s="33">
        <v>170</v>
      </c>
      <c r="Z33" s="31">
        <f t="shared" si="3"/>
        <v>311</v>
      </c>
      <c r="AA33" s="42">
        <v>9</v>
      </c>
      <c r="AB33" s="45">
        <v>7</v>
      </c>
      <c r="AC33" s="45">
        <v>0</v>
      </c>
      <c r="AD33" s="45">
        <v>0</v>
      </c>
      <c r="AE33" s="45">
        <v>124</v>
      </c>
      <c r="AF33" s="48">
        <v>121</v>
      </c>
      <c r="AG33" s="47">
        <v>0</v>
      </c>
      <c r="AH33" s="47">
        <v>0</v>
      </c>
      <c r="AI33" s="31">
        <f t="shared" si="4"/>
        <v>261</v>
      </c>
      <c r="AJ33" s="42">
        <v>1</v>
      </c>
      <c r="AK33" s="45">
        <v>8</v>
      </c>
      <c r="AL33" s="45">
        <v>0</v>
      </c>
      <c r="AM33" s="45">
        <v>0</v>
      </c>
      <c r="AN33" s="45">
        <v>32</v>
      </c>
      <c r="AO33" s="48">
        <v>34</v>
      </c>
      <c r="AP33" s="47">
        <v>0</v>
      </c>
      <c r="AQ33" s="47">
        <v>0</v>
      </c>
      <c r="AR33" s="31">
        <f t="shared" si="5"/>
        <v>75</v>
      </c>
      <c r="AS33" s="42">
        <v>3</v>
      </c>
      <c r="AT33" s="45">
        <v>7</v>
      </c>
      <c r="AU33" s="45">
        <v>0</v>
      </c>
      <c r="AV33" s="45">
        <v>0</v>
      </c>
      <c r="AW33" s="45">
        <v>35</v>
      </c>
      <c r="AX33" s="48">
        <v>35</v>
      </c>
      <c r="AY33" s="45">
        <v>0</v>
      </c>
      <c r="AZ33" s="47">
        <v>0</v>
      </c>
      <c r="BA33" s="31">
        <f t="shared" si="9"/>
        <v>80</v>
      </c>
      <c r="BB33" s="42">
        <v>40</v>
      </c>
      <c r="BC33" s="45">
        <v>25</v>
      </c>
      <c r="BD33" s="45">
        <v>0</v>
      </c>
      <c r="BE33" s="45">
        <v>0</v>
      </c>
      <c r="BF33" s="45">
        <v>67</v>
      </c>
      <c r="BG33" s="48">
        <v>73</v>
      </c>
      <c r="BH33" s="45">
        <v>0</v>
      </c>
      <c r="BI33" s="47">
        <v>0</v>
      </c>
      <c r="BJ33" s="31">
        <f t="shared" si="12"/>
        <v>205</v>
      </c>
      <c r="BK33" s="42">
        <v>11</v>
      </c>
      <c r="BL33" s="45">
        <v>8</v>
      </c>
      <c r="BM33" s="45">
        <v>0</v>
      </c>
      <c r="BN33" s="45">
        <v>59</v>
      </c>
      <c r="BO33" s="48">
        <v>82</v>
      </c>
      <c r="BP33" s="45">
        <v>0</v>
      </c>
      <c r="BQ33" s="31">
        <f t="shared" si="8"/>
        <v>160</v>
      </c>
      <c r="BR33" s="53"/>
      <c r="BS33" s="55"/>
      <c r="LD33" s="53"/>
    </row>
    <row r="34" spans="1:316" ht="14.1" customHeight="1" x14ac:dyDescent="0.3">
      <c r="A34" s="16" t="s">
        <v>103</v>
      </c>
      <c r="B34" s="6">
        <v>2815</v>
      </c>
      <c r="C34" s="4">
        <v>149</v>
      </c>
      <c r="D34" s="4">
        <v>360</v>
      </c>
      <c r="E34" s="7">
        <v>24</v>
      </c>
      <c r="F34" s="13">
        <v>3348</v>
      </c>
      <c r="G34" s="6">
        <v>2960</v>
      </c>
      <c r="H34" s="4">
        <v>150</v>
      </c>
      <c r="I34" s="4">
        <v>289</v>
      </c>
      <c r="J34" s="7">
        <v>24</v>
      </c>
      <c r="K34" s="13">
        <v>3423</v>
      </c>
      <c r="L34" s="6">
        <v>2911</v>
      </c>
      <c r="M34" s="4">
        <v>142</v>
      </c>
      <c r="N34" s="4">
        <v>298</v>
      </c>
      <c r="O34" s="7">
        <v>32</v>
      </c>
      <c r="P34" s="13">
        <v>3383</v>
      </c>
      <c r="Q34" s="32">
        <v>2843</v>
      </c>
      <c r="R34" s="33">
        <v>148</v>
      </c>
      <c r="S34" s="33">
        <v>295</v>
      </c>
      <c r="T34" s="33">
        <v>36</v>
      </c>
      <c r="U34" s="31">
        <f t="shared" si="2"/>
        <v>3322</v>
      </c>
      <c r="V34" s="32">
        <v>2712</v>
      </c>
      <c r="W34" s="33">
        <v>164</v>
      </c>
      <c r="X34" s="33">
        <v>292</v>
      </c>
      <c r="Y34" s="33">
        <v>10</v>
      </c>
      <c r="Z34" s="31">
        <f t="shared" si="3"/>
        <v>3178</v>
      </c>
      <c r="AA34" s="42">
        <v>1097</v>
      </c>
      <c r="AB34" s="45">
        <v>34</v>
      </c>
      <c r="AC34" s="45">
        <v>0</v>
      </c>
      <c r="AD34" s="45">
        <v>0</v>
      </c>
      <c r="AE34" s="45">
        <v>141</v>
      </c>
      <c r="AF34" s="48">
        <v>12</v>
      </c>
      <c r="AG34" s="47">
        <v>0</v>
      </c>
      <c r="AH34" s="47">
        <v>0</v>
      </c>
      <c r="AI34" s="31">
        <f t="shared" si="4"/>
        <v>1284</v>
      </c>
      <c r="AJ34" s="42">
        <v>1023</v>
      </c>
      <c r="AK34" s="45">
        <v>21</v>
      </c>
      <c r="AL34" s="45">
        <v>0</v>
      </c>
      <c r="AM34" s="45">
        <v>0</v>
      </c>
      <c r="AN34" s="45">
        <v>201</v>
      </c>
      <c r="AO34" s="48">
        <v>11</v>
      </c>
      <c r="AP34" s="47">
        <v>0</v>
      </c>
      <c r="AQ34" s="47">
        <v>0</v>
      </c>
      <c r="AR34" s="31">
        <f t="shared" si="5"/>
        <v>1256</v>
      </c>
      <c r="AS34" s="42">
        <v>1383</v>
      </c>
      <c r="AT34" s="45">
        <v>31</v>
      </c>
      <c r="AU34" s="45">
        <v>0</v>
      </c>
      <c r="AV34" s="45">
        <v>0</v>
      </c>
      <c r="AW34" s="45">
        <v>305</v>
      </c>
      <c r="AX34" s="48">
        <v>19</v>
      </c>
      <c r="AY34" s="45">
        <v>0</v>
      </c>
      <c r="AZ34" s="47">
        <v>0</v>
      </c>
      <c r="BA34" s="31">
        <f t="shared" si="9"/>
        <v>1738</v>
      </c>
      <c r="BB34" s="42">
        <v>1220</v>
      </c>
      <c r="BC34" s="45">
        <v>29</v>
      </c>
      <c r="BD34" s="45">
        <v>0</v>
      </c>
      <c r="BE34" s="45">
        <v>0</v>
      </c>
      <c r="BF34" s="45">
        <v>258</v>
      </c>
      <c r="BG34" s="48">
        <v>19</v>
      </c>
      <c r="BH34" s="45">
        <v>0</v>
      </c>
      <c r="BI34" s="47">
        <v>0</v>
      </c>
      <c r="BJ34" s="31">
        <f t="shared" si="12"/>
        <v>1526</v>
      </c>
      <c r="BK34" s="42">
        <v>1119</v>
      </c>
      <c r="BL34" s="45">
        <v>23</v>
      </c>
      <c r="BM34" s="45">
        <v>0</v>
      </c>
      <c r="BN34" s="45">
        <v>271</v>
      </c>
      <c r="BO34" s="48">
        <v>20</v>
      </c>
      <c r="BP34" s="45">
        <v>0</v>
      </c>
      <c r="BQ34" s="31">
        <f t="shared" si="8"/>
        <v>1433</v>
      </c>
      <c r="BR34" s="53"/>
      <c r="BS34" s="55"/>
      <c r="LD34" s="53"/>
    </row>
    <row r="35" spans="1:316" ht="14.1" customHeight="1" x14ac:dyDescent="0.3">
      <c r="A35" s="16" t="s">
        <v>104</v>
      </c>
      <c r="B35" s="6">
        <v>8983</v>
      </c>
      <c r="C35" s="4">
        <v>3013</v>
      </c>
      <c r="D35" s="4">
        <v>189</v>
      </c>
      <c r="E35" s="7">
        <v>177</v>
      </c>
      <c r="F35" s="13">
        <v>12362</v>
      </c>
      <c r="G35" s="6">
        <v>8148</v>
      </c>
      <c r="H35" s="4">
        <v>3843</v>
      </c>
      <c r="I35" s="4">
        <v>364</v>
      </c>
      <c r="J35" s="7">
        <v>354</v>
      </c>
      <c r="K35" s="13">
        <v>12709</v>
      </c>
      <c r="L35" s="6">
        <v>8856</v>
      </c>
      <c r="M35" s="5">
        <v>3551</v>
      </c>
      <c r="N35" s="5">
        <v>778</v>
      </c>
      <c r="O35" s="8">
        <v>773</v>
      </c>
      <c r="P35" s="13">
        <v>13958</v>
      </c>
      <c r="Q35" s="32">
        <v>8795</v>
      </c>
      <c r="R35" s="33">
        <v>3847</v>
      </c>
      <c r="S35" s="33">
        <v>377</v>
      </c>
      <c r="T35" s="33">
        <v>318</v>
      </c>
      <c r="U35" s="31">
        <f t="shared" si="2"/>
        <v>13337</v>
      </c>
      <c r="V35" s="32">
        <v>8804</v>
      </c>
      <c r="W35" s="33">
        <v>3862</v>
      </c>
      <c r="X35" s="33">
        <v>371</v>
      </c>
      <c r="Y35" s="33">
        <v>346</v>
      </c>
      <c r="Z35" s="31">
        <f t="shared" si="3"/>
        <v>13383</v>
      </c>
      <c r="AA35" s="42">
        <v>9836</v>
      </c>
      <c r="AB35" s="45">
        <v>4205</v>
      </c>
      <c r="AC35" s="45">
        <v>0</v>
      </c>
      <c r="AD35" s="45">
        <v>0</v>
      </c>
      <c r="AE35" s="45">
        <v>326</v>
      </c>
      <c r="AF35" s="48">
        <v>353</v>
      </c>
      <c r="AG35" s="47">
        <v>0</v>
      </c>
      <c r="AH35" s="47">
        <v>0</v>
      </c>
      <c r="AI35" s="31">
        <f t="shared" si="4"/>
        <v>14720</v>
      </c>
      <c r="AJ35" s="42">
        <v>9528</v>
      </c>
      <c r="AK35" s="45">
        <v>4024</v>
      </c>
      <c r="AL35" s="45">
        <v>4</v>
      </c>
      <c r="AM35" s="45">
        <v>67</v>
      </c>
      <c r="AN35" s="45">
        <v>184</v>
      </c>
      <c r="AO35" s="48">
        <v>216</v>
      </c>
      <c r="AP35" s="47">
        <v>0</v>
      </c>
      <c r="AQ35" s="47">
        <v>0</v>
      </c>
      <c r="AR35" s="31">
        <f t="shared" si="5"/>
        <v>14023</v>
      </c>
      <c r="AS35" s="42">
        <v>9957</v>
      </c>
      <c r="AT35" s="45">
        <v>4556</v>
      </c>
      <c r="AU35" s="45">
        <v>6</v>
      </c>
      <c r="AV35" s="45">
        <v>176</v>
      </c>
      <c r="AW35" s="45">
        <v>252</v>
      </c>
      <c r="AX35" s="48">
        <v>247</v>
      </c>
      <c r="AY35" s="45">
        <v>0</v>
      </c>
      <c r="AZ35" s="47">
        <v>11</v>
      </c>
      <c r="BA35" s="31">
        <f t="shared" si="9"/>
        <v>15205</v>
      </c>
      <c r="BB35" s="42">
        <v>10068</v>
      </c>
      <c r="BC35" s="45">
        <v>4714</v>
      </c>
      <c r="BD35" s="45">
        <v>22</v>
      </c>
      <c r="BE35" s="45">
        <v>380</v>
      </c>
      <c r="BF35" s="45">
        <v>267</v>
      </c>
      <c r="BG35" s="48">
        <v>270</v>
      </c>
      <c r="BH35" s="45">
        <v>0</v>
      </c>
      <c r="BI35" s="47">
        <v>23</v>
      </c>
      <c r="BJ35" s="31">
        <f t="shared" si="12"/>
        <v>15744</v>
      </c>
      <c r="BK35" s="42">
        <v>10195</v>
      </c>
      <c r="BL35" s="45">
        <v>4868</v>
      </c>
      <c r="BM35" s="45">
        <v>417</v>
      </c>
      <c r="BN35" s="45">
        <v>265</v>
      </c>
      <c r="BO35" s="48">
        <v>260</v>
      </c>
      <c r="BP35" s="45">
        <v>34</v>
      </c>
      <c r="BQ35" s="31">
        <f t="shared" si="8"/>
        <v>16039</v>
      </c>
      <c r="BR35" s="53"/>
      <c r="BS35" s="55"/>
      <c r="LD35" s="53"/>
    </row>
    <row r="36" spans="1:316" ht="14.1" customHeight="1" x14ac:dyDescent="0.3">
      <c r="A36" s="16" t="s">
        <v>105</v>
      </c>
      <c r="B36" s="6">
        <v>4</v>
      </c>
      <c r="C36" s="4">
        <v>1803</v>
      </c>
      <c r="D36" s="4">
        <v>0</v>
      </c>
      <c r="E36" s="7">
        <v>2381</v>
      </c>
      <c r="F36" s="13">
        <v>4188</v>
      </c>
      <c r="G36" s="6">
        <v>4</v>
      </c>
      <c r="H36" s="4">
        <v>3131</v>
      </c>
      <c r="I36" s="4">
        <v>0</v>
      </c>
      <c r="J36" s="7">
        <v>2262</v>
      </c>
      <c r="K36" s="13">
        <v>5397</v>
      </c>
      <c r="L36" s="6">
        <v>80</v>
      </c>
      <c r="M36" s="4">
        <v>3130</v>
      </c>
      <c r="N36" s="4">
        <v>0</v>
      </c>
      <c r="O36" s="7">
        <v>2935</v>
      </c>
      <c r="P36" s="13">
        <v>6145</v>
      </c>
      <c r="Q36" s="32">
        <v>44</v>
      </c>
      <c r="R36" s="33">
        <v>3471</v>
      </c>
      <c r="S36" s="33">
        <v>49</v>
      </c>
      <c r="T36" s="33">
        <v>3723</v>
      </c>
      <c r="U36" s="31">
        <f t="shared" si="2"/>
        <v>7287</v>
      </c>
      <c r="V36" s="32">
        <v>36</v>
      </c>
      <c r="W36" s="33">
        <v>3816</v>
      </c>
      <c r="X36" s="33">
        <v>8</v>
      </c>
      <c r="Y36" s="33">
        <v>3840</v>
      </c>
      <c r="Z36" s="31">
        <f t="shared" si="3"/>
        <v>7700</v>
      </c>
      <c r="AA36" s="42">
        <v>46</v>
      </c>
      <c r="AB36" s="45">
        <v>4042</v>
      </c>
      <c r="AC36" s="45">
        <v>0</v>
      </c>
      <c r="AD36" s="45">
        <v>32</v>
      </c>
      <c r="AE36" s="45">
        <v>13</v>
      </c>
      <c r="AF36" s="48">
        <v>3990</v>
      </c>
      <c r="AG36" s="47">
        <v>0</v>
      </c>
      <c r="AH36" s="47">
        <v>70</v>
      </c>
      <c r="AI36" s="31">
        <f t="shared" si="4"/>
        <v>8193</v>
      </c>
      <c r="AJ36" s="42">
        <v>45</v>
      </c>
      <c r="AK36" s="45">
        <v>4207</v>
      </c>
      <c r="AL36" s="45">
        <v>0</v>
      </c>
      <c r="AM36" s="45">
        <v>26</v>
      </c>
      <c r="AN36" s="45">
        <v>16</v>
      </c>
      <c r="AO36" s="48">
        <v>3571</v>
      </c>
      <c r="AP36" s="47">
        <v>0</v>
      </c>
      <c r="AQ36" s="47">
        <v>38</v>
      </c>
      <c r="AR36" s="31">
        <f t="shared" si="5"/>
        <v>7903</v>
      </c>
      <c r="AS36" s="42">
        <v>12</v>
      </c>
      <c r="AT36" s="45">
        <v>2409</v>
      </c>
      <c r="AU36" s="45">
        <v>0</v>
      </c>
      <c r="AV36" s="45">
        <v>14</v>
      </c>
      <c r="AW36" s="45">
        <v>13</v>
      </c>
      <c r="AX36" s="48">
        <v>3106</v>
      </c>
      <c r="AY36" s="45">
        <v>0</v>
      </c>
      <c r="AZ36" s="47">
        <v>32</v>
      </c>
      <c r="BA36" s="31">
        <f t="shared" si="9"/>
        <v>5586</v>
      </c>
      <c r="BB36" s="42">
        <v>42</v>
      </c>
      <c r="BC36" s="45">
        <v>3656</v>
      </c>
      <c r="BD36" s="45">
        <v>0</v>
      </c>
      <c r="BE36" s="45">
        <v>51</v>
      </c>
      <c r="BF36" s="45">
        <v>24</v>
      </c>
      <c r="BG36" s="48">
        <v>3817</v>
      </c>
      <c r="BH36" s="45">
        <v>0</v>
      </c>
      <c r="BI36" s="47">
        <v>56</v>
      </c>
      <c r="BJ36" s="31">
        <f t="shared" si="12"/>
        <v>7646</v>
      </c>
      <c r="BK36" s="42">
        <v>119</v>
      </c>
      <c r="BL36" s="45">
        <v>4088</v>
      </c>
      <c r="BM36" s="45">
        <v>27</v>
      </c>
      <c r="BN36" s="45">
        <v>41</v>
      </c>
      <c r="BO36" s="48">
        <v>4119</v>
      </c>
      <c r="BP36" s="45">
        <v>46</v>
      </c>
      <c r="BQ36" s="31">
        <f t="shared" si="8"/>
        <v>8440</v>
      </c>
      <c r="BR36" s="53"/>
      <c r="BS36" s="55"/>
      <c r="LD36" s="53"/>
    </row>
    <row r="37" spans="1:316" ht="14.1" customHeight="1" x14ac:dyDescent="0.3">
      <c r="A37" s="16" t="s">
        <v>106</v>
      </c>
      <c r="B37" s="6">
        <v>545</v>
      </c>
      <c r="C37" s="4">
        <v>407</v>
      </c>
      <c r="D37" s="4">
        <v>288</v>
      </c>
      <c r="E37" s="7">
        <v>219</v>
      </c>
      <c r="F37" s="13">
        <v>1459</v>
      </c>
      <c r="G37" s="6">
        <v>604</v>
      </c>
      <c r="H37" s="4">
        <v>478</v>
      </c>
      <c r="I37" s="4">
        <v>375</v>
      </c>
      <c r="J37" s="7">
        <v>322</v>
      </c>
      <c r="K37" s="13">
        <v>1779</v>
      </c>
      <c r="L37" s="6">
        <v>642</v>
      </c>
      <c r="M37" s="4">
        <v>515</v>
      </c>
      <c r="N37" s="4">
        <v>382</v>
      </c>
      <c r="O37" s="7">
        <v>310</v>
      </c>
      <c r="P37" s="13">
        <v>1849</v>
      </c>
      <c r="Q37" s="32">
        <v>737</v>
      </c>
      <c r="R37" s="33">
        <v>539</v>
      </c>
      <c r="S37" s="33">
        <v>280</v>
      </c>
      <c r="T37" s="33">
        <v>255</v>
      </c>
      <c r="U37" s="31">
        <f t="shared" si="2"/>
        <v>1811</v>
      </c>
      <c r="V37" s="32">
        <v>656</v>
      </c>
      <c r="W37" s="33">
        <v>552</v>
      </c>
      <c r="X37" s="33">
        <v>409</v>
      </c>
      <c r="Y37" s="33">
        <v>303</v>
      </c>
      <c r="Z37" s="31">
        <f t="shared" si="3"/>
        <v>1920</v>
      </c>
      <c r="AA37" s="42">
        <v>684</v>
      </c>
      <c r="AB37" s="45">
        <v>546</v>
      </c>
      <c r="AC37" s="45">
        <v>0</v>
      </c>
      <c r="AD37" s="45">
        <v>0</v>
      </c>
      <c r="AE37" s="45">
        <v>386</v>
      </c>
      <c r="AF37" s="48">
        <v>284</v>
      </c>
      <c r="AG37" s="47">
        <v>0</v>
      </c>
      <c r="AH37" s="47">
        <v>0</v>
      </c>
      <c r="AI37" s="31">
        <f t="shared" si="4"/>
        <v>1900</v>
      </c>
      <c r="AJ37" s="42">
        <v>672</v>
      </c>
      <c r="AK37" s="45">
        <v>558</v>
      </c>
      <c r="AL37" s="45">
        <v>0</v>
      </c>
      <c r="AM37" s="45">
        <v>0</v>
      </c>
      <c r="AN37" s="45">
        <v>365</v>
      </c>
      <c r="AO37" s="48">
        <v>332</v>
      </c>
      <c r="AP37" s="47">
        <v>0</v>
      </c>
      <c r="AQ37" s="47">
        <v>0</v>
      </c>
      <c r="AR37" s="31">
        <f t="shared" si="5"/>
        <v>1927</v>
      </c>
      <c r="AS37" s="42">
        <v>736</v>
      </c>
      <c r="AT37" s="45">
        <v>581</v>
      </c>
      <c r="AU37" s="45">
        <v>0</v>
      </c>
      <c r="AV37" s="45">
        <v>0</v>
      </c>
      <c r="AW37" s="45">
        <v>324</v>
      </c>
      <c r="AX37" s="48">
        <v>265</v>
      </c>
      <c r="AY37" s="45">
        <v>0</v>
      </c>
      <c r="AZ37" s="47">
        <v>0</v>
      </c>
      <c r="BA37" s="31">
        <f t="shared" si="9"/>
        <v>1906</v>
      </c>
      <c r="BB37" s="42">
        <v>714</v>
      </c>
      <c r="BC37" s="45">
        <v>544</v>
      </c>
      <c r="BD37" s="45">
        <v>0</v>
      </c>
      <c r="BE37" s="45">
        <v>0</v>
      </c>
      <c r="BF37" s="45">
        <v>259</v>
      </c>
      <c r="BG37" s="48">
        <v>211</v>
      </c>
      <c r="BH37" s="45">
        <v>0</v>
      </c>
      <c r="BI37" s="47">
        <v>0</v>
      </c>
      <c r="BJ37" s="31">
        <f t="shared" si="12"/>
        <v>1728</v>
      </c>
      <c r="BK37" s="42">
        <v>820</v>
      </c>
      <c r="BL37" s="45">
        <v>620</v>
      </c>
      <c r="BM37" s="45">
        <v>0</v>
      </c>
      <c r="BN37" s="45">
        <v>296</v>
      </c>
      <c r="BO37" s="48">
        <v>233</v>
      </c>
      <c r="BP37" s="45">
        <v>0</v>
      </c>
      <c r="BQ37" s="31">
        <f t="shared" si="8"/>
        <v>1969</v>
      </c>
      <c r="BR37" s="53"/>
      <c r="BS37" s="55"/>
      <c r="LD37" s="53"/>
    </row>
    <row r="38" spans="1:316" ht="14.1" customHeight="1" x14ac:dyDescent="0.3">
      <c r="A38" s="16" t="s">
        <v>107</v>
      </c>
      <c r="B38" s="12" t="s">
        <v>81</v>
      </c>
      <c r="C38" s="5" t="s">
        <v>81</v>
      </c>
      <c r="D38" s="5" t="s">
        <v>81</v>
      </c>
      <c r="E38" s="8" t="s">
        <v>81</v>
      </c>
      <c r="F38" s="13">
        <v>6391</v>
      </c>
      <c r="G38" s="6">
        <v>2358</v>
      </c>
      <c r="H38" s="4">
        <v>4048</v>
      </c>
      <c r="I38" s="4" t="s">
        <v>81</v>
      </c>
      <c r="J38" s="7" t="s">
        <v>81</v>
      </c>
      <c r="K38" s="13">
        <v>6406</v>
      </c>
      <c r="L38" s="6">
        <v>2399</v>
      </c>
      <c r="M38" s="4">
        <v>4139</v>
      </c>
      <c r="N38" s="4" t="s">
        <v>81</v>
      </c>
      <c r="O38" s="7" t="s">
        <v>81</v>
      </c>
      <c r="P38" s="13">
        <v>6538</v>
      </c>
      <c r="Q38" s="32">
        <v>2372</v>
      </c>
      <c r="R38" s="33">
        <v>4162</v>
      </c>
      <c r="S38" s="33"/>
      <c r="T38" s="33"/>
      <c r="U38" s="31">
        <f t="shared" si="2"/>
        <v>6534</v>
      </c>
      <c r="V38" s="32">
        <v>2250</v>
      </c>
      <c r="W38" s="33">
        <v>4178</v>
      </c>
      <c r="X38" s="33">
        <v>0</v>
      </c>
      <c r="Y38" s="33">
        <v>0</v>
      </c>
      <c r="Z38" s="31">
        <f t="shared" si="3"/>
        <v>6428</v>
      </c>
      <c r="AA38" s="42" t="s">
        <v>73</v>
      </c>
      <c r="AB38" s="45" t="s">
        <v>73</v>
      </c>
      <c r="AC38" s="45" t="s">
        <v>73</v>
      </c>
      <c r="AD38" s="45" t="s">
        <v>73</v>
      </c>
      <c r="AE38" s="45" t="s">
        <v>73</v>
      </c>
      <c r="AF38" s="48" t="s">
        <v>73</v>
      </c>
      <c r="AG38" s="47" t="s">
        <v>73</v>
      </c>
      <c r="AH38" s="47" t="s">
        <v>73</v>
      </c>
      <c r="AI38" s="31" t="s">
        <v>74</v>
      </c>
      <c r="AJ38" s="41" t="s">
        <v>73</v>
      </c>
      <c r="AK38" s="41" t="s">
        <v>73</v>
      </c>
      <c r="AL38" s="41" t="s">
        <v>73</v>
      </c>
      <c r="AM38" s="41" t="s">
        <v>73</v>
      </c>
      <c r="AN38" s="41" t="s">
        <v>73</v>
      </c>
      <c r="AO38" s="41" t="s">
        <v>73</v>
      </c>
      <c r="AP38" s="41" t="s">
        <v>73</v>
      </c>
      <c r="AQ38" s="41" t="s">
        <v>73</v>
      </c>
      <c r="AR38" s="31" t="s">
        <v>74</v>
      </c>
      <c r="AS38" s="41" t="s">
        <v>74</v>
      </c>
      <c r="AT38" s="41" t="s">
        <v>74</v>
      </c>
      <c r="AU38" s="41" t="s">
        <v>74</v>
      </c>
      <c r="AV38" s="41" t="s">
        <v>74</v>
      </c>
      <c r="AW38" s="41" t="s">
        <v>74</v>
      </c>
      <c r="AX38" s="41" t="s">
        <v>74</v>
      </c>
      <c r="AY38" s="41" t="s">
        <v>74</v>
      </c>
      <c r="AZ38" s="41" t="s">
        <v>74</v>
      </c>
      <c r="BA38" s="31" t="s">
        <v>74</v>
      </c>
      <c r="BB38" s="41" t="s">
        <v>74</v>
      </c>
      <c r="BC38" s="41" t="s">
        <v>74</v>
      </c>
      <c r="BD38" s="41" t="s">
        <v>74</v>
      </c>
      <c r="BE38" s="41" t="s">
        <v>74</v>
      </c>
      <c r="BF38" s="41" t="s">
        <v>74</v>
      </c>
      <c r="BG38" s="41" t="s">
        <v>74</v>
      </c>
      <c r="BH38" s="41" t="s">
        <v>74</v>
      </c>
      <c r="BI38" s="41" t="s">
        <v>74</v>
      </c>
      <c r="BJ38" s="31" t="s">
        <v>74</v>
      </c>
      <c r="BK38" s="41" t="s">
        <v>74</v>
      </c>
      <c r="BL38" s="41" t="s">
        <v>74</v>
      </c>
      <c r="BM38" s="41" t="s">
        <v>74</v>
      </c>
      <c r="BN38" s="41" t="s">
        <v>74</v>
      </c>
      <c r="BO38" s="41" t="s">
        <v>74</v>
      </c>
      <c r="BP38" s="41" t="s">
        <v>74</v>
      </c>
      <c r="BQ38" s="31" t="s">
        <v>74</v>
      </c>
      <c r="BR38" s="53"/>
      <c r="BS38" s="55"/>
      <c r="LD38" s="53"/>
    </row>
    <row r="39" spans="1:316" ht="14.1" customHeight="1" x14ac:dyDescent="0.3">
      <c r="A39" s="16" t="s">
        <v>108</v>
      </c>
      <c r="B39" s="6">
        <v>1024</v>
      </c>
      <c r="C39" s="4">
        <v>858</v>
      </c>
      <c r="D39" s="4">
        <v>665</v>
      </c>
      <c r="E39" s="7">
        <v>638</v>
      </c>
      <c r="F39" s="13">
        <v>3185</v>
      </c>
      <c r="G39" s="6">
        <v>1046</v>
      </c>
      <c r="H39" s="4">
        <v>1037</v>
      </c>
      <c r="I39" s="4">
        <v>726</v>
      </c>
      <c r="J39" s="7">
        <v>719</v>
      </c>
      <c r="K39" s="13">
        <v>3528</v>
      </c>
      <c r="L39" s="6">
        <v>1245</v>
      </c>
      <c r="M39" s="4">
        <v>1000</v>
      </c>
      <c r="N39" s="5">
        <v>814</v>
      </c>
      <c r="O39" s="8">
        <v>873</v>
      </c>
      <c r="P39" s="13">
        <v>3932</v>
      </c>
      <c r="Q39" s="32">
        <v>1218</v>
      </c>
      <c r="R39" s="33">
        <v>989</v>
      </c>
      <c r="S39" s="33">
        <v>793</v>
      </c>
      <c r="T39" s="33">
        <v>849</v>
      </c>
      <c r="U39" s="31">
        <f t="shared" si="2"/>
        <v>3849</v>
      </c>
      <c r="V39" s="32">
        <v>993</v>
      </c>
      <c r="W39" s="33">
        <v>836</v>
      </c>
      <c r="X39" s="33">
        <v>819</v>
      </c>
      <c r="Y39" s="33">
        <v>816</v>
      </c>
      <c r="Z39" s="31">
        <f t="shared" si="3"/>
        <v>3464</v>
      </c>
      <c r="AA39" s="42">
        <v>1019</v>
      </c>
      <c r="AB39" s="45">
        <v>879</v>
      </c>
      <c r="AC39" s="45">
        <v>0</v>
      </c>
      <c r="AD39" s="45">
        <v>0</v>
      </c>
      <c r="AE39" s="45">
        <v>743</v>
      </c>
      <c r="AF39" s="48">
        <v>647</v>
      </c>
      <c r="AG39" s="47">
        <v>0</v>
      </c>
      <c r="AH39" s="47">
        <v>0</v>
      </c>
      <c r="AI39" s="31">
        <f t="shared" si="4"/>
        <v>3288</v>
      </c>
      <c r="AJ39" s="42">
        <v>842</v>
      </c>
      <c r="AK39" s="45">
        <v>827</v>
      </c>
      <c r="AL39" s="45">
        <v>0</v>
      </c>
      <c r="AM39" s="45">
        <v>0</v>
      </c>
      <c r="AN39" s="45">
        <v>307</v>
      </c>
      <c r="AO39" s="48">
        <v>317</v>
      </c>
      <c r="AP39" s="47">
        <v>0</v>
      </c>
      <c r="AQ39" s="47">
        <v>0</v>
      </c>
      <c r="AR39" s="31">
        <f t="shared" si="5"/>
        <v>2293</v>
      </c>
      <c r="AS39" s="42">
        <v>863</v>
      </c>
      <c r="AT39" s="45">
        <v>781</v>
      </c>
      <c r="AU39" s="45">
        <v>0</v>
      </c>
      <c r="AV39" s="45">
        <v>49</v>
      </c>
      <c r="AW39" s="45">
        <v>390</v>
      </c>
      <c r="AX39" s="48">
        <v>383</v>
      </c>
      <c r="AY39" s="45">
        <v>0</v>
      </c>
      <c r="AZ39" s="47">
        <v>22</v>
      </c>
      <c r="BA39" s="31">
        <f t="shared" ref="BA39" si="13">SUM(AS39:AZ39)</f>
        <v>2488</v>
      </c>
      <c r="BB39" s="42">
        <v>961</v>
      </c>
      <c r="BC39" s="45">
        <v>904</v>
      </c>
      <c r="BD39" s="45">
        <v>6</v>
      </c>
      <c r="BE39" s="45">
        <v>1</v>
      </c>
      <c r="BF39" s="45">
        <v>407</v>
      </c>
      <c r="BG39" s="48">
        <v>377</v>
      </c>
      <c r="BH39" s="45">
        <v>0</v>
      </c>
      <c r="BI39" s="47">
        <v>0</v>
      </c>
      <c r="BJ39" s="31">
        <f t="shared" ref="BJ39" si="14">SUM(BB39:BI39)</f>
        <v>2656</v>
      </c>
      <c r="BK39" s="42">
        <v>832</v>
      </c>
      <c r="BL39" s="45">
        <v>824</v>
      </c>
      <c r="BM39" s="45">
        <v>150</v>
      </c>
      <c r="BN39" s="45">
        <v>419</v>
      </c>
      <c r="BO39" s="48">
        <v>486</v>
      </c>
      <c r="BP39" s="45">
        <v>0</v>
      </c>
      <c r="BQ39" s="31">
        <f t="shared" si="8"/>
        <v>2711</v>
      </c>
      <c r="BR39" s="53"/>
      <c r="BS39" s="55"/>
      <c r="LD39" s="53"/>
    </row>
    <row r="40" spans="1:316" ht="14.1" customHeight="1" x14ac:dyDescent="0.3">
      <c r="A40" s="16" t="s">
        <v>109</v>
      </c>
      <c r="B40" s="12" t="s">
        <v>81</v>
      </c>
      <c r="C40" s="5" t="s">
        <v>81</v>
      </c>
      <c r="D40" s="5" t="s">
        <v>81</v>
      </c>
      <c r="E40" s="8" t="s">
        <v>81</v>
      </c>
      <c r="F40" s="14" t="s">
        <v>74</v>
      </c>
      <c r="G40" s="6">
        <v>444</v>
      </c>
      <c r="H40" s="4">
        <v>10</v>
      </c>
      <c r="I40" s="4">
        <v>45</v>
      </c>
      <c r="J40" s="7">
        <v>6</v>
      </c>
      <c r="K40" s="13">
        <v>505</v>
      </c>
      <c r="L40" s="6">
        <v>535</v>
      </c>
      <c r="M40" s="4">
        <v>26</v>
      </c>
      <c r="N40" s="4" t="s">
        <v>81</v>
      </c>
      <c r="O40" s="7" t="s">
        <v>81</v>
      </c>
      <c r="P40" s="13">
        <v>561</v>
      </c>
      <c r="Q40" s="32">
        <v>453</v>
      </c>
      <c r="R40" s="33">
        <v>24</v>
      </c>
      <c r="S40" s="33">
        <v>90</v>
      </c>
      <c r="T40" s="33"/>
      <c r="U40" s="31">
        <f t="shared" si="2"/>
        <v>567</v>
      </c>
      <c r="V40" s="32">
        <v>191</v>
      </c>
      <c r="W40" s="33">
        <v>0</v>
      </c>
      <c r="X40" s="33">
        <v>68</v>
      </c>
      <c r="Y40" s="33">
        <v>0</v>
      </c>
      <c r="Z40" s="31">
        <f t="shared" si="3"/>
        <v>259</v>
      </c>
      <c r="AA40" s="42" t="s">
        <v>73</v>
      </c>
      <c r="AB40" s="45" t="s">
        <v>73</v>
      </c>
      <c r="AC40" s="45" t="s">
        <v>73</v>
      </c>
      <c r="AD40" s="45" t="s">
        <v>73</v>
      </c>
      <c r="AE40" s="45" t="s">
        <v>73</v>
      </c>
      <c r="AF40" s="48" t="s">
        <v>73</v>
      </c>
      <c r="AG40" s="47" t="s">
        <v>73</v>
      </c>
      <c r="AH40" s="47" t="s">
        <v>73</v>
      </c>
      <c r="AI40" s="31" t="s">
        <v>74</v>
      </c>
      <c r="AJ40" s="41" t="s">
        <v>73</v>
      </c>
      <c r="AK40" s="41" t="s">
        <v>73</v>
      </c>
      <c r="AL40" s="41" t="s">
        <v>73</v>
      </c>
      <c r="AM40" s="41" t="s">
        <v>73</v>
      </c>
      <c r="AN40" s="41" t="s">
        <v>73</v>
      </c>
      <c r="AO40" s="41" t="s">
        <v>73</v>
      </c>
      <c r="AP40" s="41" t="s">
        <v>73</v>
      </c>
      <c r="AQ40" s="41" t="s">
        <v>73</v>
      </c>
      <c r="AR40" s="31" t="s">
        <v>74</v>
      </c>
      <c r="AS40" s="41" t="s">
        <v>74</v>
      </c>
      <c r="AT40" s="41" t="s">
        <v>74</v>
      </c>
      <c r="AU40" s="41" t="s">
        <v>74</v>
      </c>
      <c r="AV40" s="41" t="s">
        <v>74</v>
      </c>
      <c r="AW40" s="41" t="s">
        <v>74</v>
      </c>
      <c r="AX40" s="41" t="s">
        <v>74</v>
      </c>
      <c r="AY40" s="41" t="s">
        <v>74</v>
      </c>
      <c r="AZ40" s="41" t="s">
        <v>74</v>
      </c>
      <c r="BA40" s="31" t="s">
        <v>74</v>
      </c>
      <c r="BB40" s="41" t="s">
        <v>74</v>
      </c>
      <c r="BC40" s="41" t="s">
        <v>74</v>
      </c>
      <c r="BD40" s="41" t="s">
        <v>74</v>
      </c>
      <c r="BE40" s="41" t="s">
        <v>74</v>
      </c>
      <c r="BF40" s="41" t="s">
        <v>74</v>
      </c>
      <c r="BG40" s="41" t="s">
        <v>74</v>
      </c>
      <c r="BH40" s="41" t="s">
        <v>74</v>
      </c>
      <c r="BI40" s="41" t="s">
        <v>74</v>
      </c>
      <c r="BJ40" s="31" t="s">
        <v>74</v>
      </c>
      <c r="BK40" s="41" t="s">
        <v>74</v>
      </c>
      <c r="BL40" s="41" t="s">
        <v>74</v>
      </c>
      <c r="BM40" s="41" t="s">
        <v>74</v>
      </c>
      <c r="BN40" s="41" t="s">
        <v>74</v>
      </c>
      <c r="BO40" s="41" t="s">
        <v>74</v>
      </c>
      <c r="BP40" s="41" t="s">
        <v>74</v>
      </c>
      <c r="BQ40" s="31" t="s">
        <v>74</v>
      </c>
      <c r="BR40" s="53"/>
      <c r="BS40" s="55"/>
      <c r="LD40" s="53"/>
    </row>
    <row r="41" spans="1:316" ht="14.1" customHeight="1" x14ac:dyDescent="0.3">
      <c r="A41" s="16" t="s">
        <v>110</v>
      </c>
      <c r="B41" s="6">
        <v>14711</v>
      </c>
      <c r="C41" s="4">
        <v>1031</v>
      </c>
      <c r="D41" s="4">
        <v>30930</v>
      </c>
      <c r="E41" s="7">
        <v>2633</v>
      </c>
      <c r="F41" s="13">
        <v>49305</v>
      </c>
      <c r="G41" s="6">
        <v>14606</v>
      </c>
      <c r="H41" s="4">
        <v>1122</v>
      </c>
      <c r="I41" s="4">
        <v>29900</v>
      </c>
      <c r="J41" s="7">
        <v>2810</v>
      </c>
      <c r="K41" s="13">
        <v>48438</v>
      </c>
      <c r="L41" s="6">
        <v>15167</v>
      </c>
      <c r="M41" s="4">
        <v>1402</v>
      </c>
      <c r="N41" s="4">
        <v>29256</v>
      </c>
      <c r="O41" s="7">
        <v>2829</v>
      </c>
      <c r="P41" s="13">
        <v>48654</v>
      </c>
      <c r="Q41" s="32">
        <v>15475</v>
      </c>
      <c r="R41" s="33">
        <v>1745</v>
      </c>
      <c r="S41" s="33">
        <v>27034</v>
      </c>
      <c r="T41" s="33">
        <v>2996</v>
      </c>
      <c r="U41" s="31">
        <f t="shared" si="2"/>
        <v>47250</v>
      </c>
      <c r="V41" s="32">
        <v>19657</v>
      </c>
      <c r="W41" s="33">
        <v>3284</v>
      </c>
      <c r="X41" s="33">
        <v>20490</v>
      </c>
      <c r="Y41" s="33">
        <v>2436</v>
      </c>
      <c r="Z41" s="31">
        <f t="shared" si="3"/>
        <v>45867</v>
      </c>
      <c r="AA41" s="42">
        <v>24160</v>
      </c>
      <c r="AB41" s="45">
        <v>4200</v>
      </c>
      <c r="AC41" s="45">
        <v>10</v>
      </c>
      <c r="AD41" s="45">
        <v>24</v>
      </c>
      <c r="AE41" s="45">
        <v>24342</v>
      </c>
      <c r="AF41" s="48">
        <v>2830</v>
      </c>
      <c r="AG41" s="47">
        <v>4</v>
      </c>
      <c r="AH41" s="47">
        <v>6</v>
      </c>
      <c r="AI41" s="31">
        <f t="shared" si="4"/>
        <v>55576</v>
      </c>
      <c r="AJ41" s="42">
        <v>20967</v>
      </c>
      <c r="AK41" s="45">
        <v>3007</v>
      </c>
      <c r="AL41" s="45">
        <v>8</v>
      </c>
      <c r="AM41" s="45">
        <v>26</v>
      </c>
      <c r="AN41" s="45">
        <v>20302</v>
      </c>
      <c r="AO41" s="48">
        <v>2300</v>
      </c>
      <c r="AP41" s="47">
        <v>3</v>
      </c>
      <c r="AQ41" s="47">
        <v>3</v>
      </c>
      <c r="AR41" s="31">
        <f t="shared" si="5"/>
        <v>46616</v>
      </c>
      <c r="AS41" s="42">
        <v>18003</v>
      </c>
      <c r="AT41" s="45">
        <v>3088</v>
      </c>
      <c r="AU41" s="45">
        <v>13</v>
      </c>
      <c r="AV41" s="45">
        <v>23</v>
      </c>
      <c r="AW41" s="45">
        <v>24104</v>
      </c>
      <c r="AX41" s="48">
        <v>3385</v>
      </c>
      <c r="AY41" s="45">
        <v>3</v>
      </c>
      <c r="AZ41" s="47">
        <v>5</v>
      </c>
      <c r="BA41" s="31">
        <f t="shared" ref="BA41:BA43" si="15">SUM(AS41:AZ41)</f>
        <v>48624</v>
      </c>
      <c r="BB41" s="42">
        <v>19816</v>
      </c>
      <c r="BC41" s="45">
        <v>3809</v>
      </c>
      <c r="BD41" s="45">
        <v>19</v>
      </c>
      <c r="BE41" s="45">
        <v>30</v>
      </c>
      <c r="BF41" s="45">
        <v>24151</v>
      </c>
      <c r="BG41" s="48">
        <v>3514</v>
      </c>
      <c r="BH41" s="45">
        <v>7</v>
      </c>
      <c r="BI41" s="47">
        <v>1</v>
      </c>
      <c r="BJ41" s="31">
        <f t="shared" ref="BJ41:BJ43" si="16">SUM(BB41:BI41)</f>
        <v>51347</v>
      </c>
      <c r="BK41" s="42">
        <v>29546</v>
      </c>
      <c r="BL41" s="45">
        <v>5959</v>
      </c>
      <c r="BM41" s="45">
        <v>35</v>
      </c>
      <c r="BN41" s="45">
        <v>18958</v>
      </c>
      <c r="BO41" s="48">
        <v>3076</v>
      </c>
      <c r="BP41" s="45">
        <v>4</v>
      </c>
      <c r="BQ41" s="31">
        <f t="shared" si="8"/>
        <v>57578</v>
      </c>
      <c r="BR41" s="53"/>
      <c r="BS41" s="55"/>
      <c r="LD41" s="53"/>
    </row>
    <row r="42" spans="1:316" ht="14.1" customHeight="1" x14ac:dyDescent="0.3">
      <c r="A42" s="16" t="s">
        <v>111</v>
      </c>
      <c r="B42" s="6">
        <v>4514</v>
      </c>
      <c r="C42" s="4">
        <v>973</v>
      </c>
      <c r="D42" s="4">
        <v>312</v>
      </c>
      <c r="E42" s="7">
        <v>198</v>
      </c>
      <c r="F42" s="13">
        <v>5997</v>
      </c>
      <c r="G42" s="6">
        <v>4757</v>
      </c>
      <c r="H42" s="4">
        <v>1086</v>
      </c>
      <c r="I42" s="4">
        <v>262</v>
      </c>
      <c r="J42" s="7">
        <v>170</v>
      </c>
      <c r="K42" s="13">
        <v>6275</v>
      </c>
      <c r="L42" s="6">
        <v>4736</v>
      </c>
      <c r="M42" s="4">
        <v>1083</v>
      </c>
      <c r="N42" s="4">
        <v>283</v>
      </c>
      <c r="O42" s="7">
        <v>183</v>
      </c>
      <c r="P42" s="13">
        <v>6285</v>
      </c>
      <c r="Q42" s="32">
        <v>4711</v>
      </c>
      <c r="R42" s="33">
        <v>1135</v>
      </c>
      <c r="S42" s="33">
        <v>297</v>
      </c>
      <c r="T42" s="33">
        <v>193</v>
      </c>
      <c r="U42" s="31">
        <f t="shared" si="2"/>
        <v>6336</v>
      </c>
      <c r="V42" s="32">
        <v>4771</v>
      </c>
      <c r="W42" s="33">
        <v>1157</v>
      </c>
      <c r="X42" s="33">
        <v>242</v>
      </c>
      <c r="Y42" s="33">
        <v>161</v>
      </c>
      <c r="Z42" s="31">
        <f t="shared" si="3"/>
        <v>6331</v>
      </c>
      <c r="AA42" s="42">
        <v>4775</v>
      </c>
      <c r="AB42" s="45">
        <v>1157</v>
      </c>
      <c r="AC42" s="45">
        <v>0</v>
      </c>
      <c r="AD42" s="45">
        <v>27</v>
      </c>
      <c r="AE42" s="45">
        <v>195</v>
      </c>
      <c r="AF42" s="48">
        <v>95</v>
      </c>
      <c r="AG42" s="47">
        <v>0</v>
      </c>
      <c r="AH42" s="47">
        <v>0</v>
      </c>
      <c r="AI42" s="31">
        <f t="shared" si="4"/>
        <v>6249</v>
      </c>
      <c r="AJ42" s="42">
        <v>4450</v>
      </c>
      <c r="AK42" s="45">
        <v>1025</v>
      </c>
      <c r="AL42" s="45">
        <v>0</v>
      </c>
      <c r="AM42" s="45">
        <v>26</v>
      </c>
      <c r="AN42" s="45">
        <v>182</v>
      </c>
      <c r="AO42" s="48">
        <v>88</v>
      </c>
      <c r="AP42" s="47">
        <v>0</v>
      </c>
      <c r="AQ42" s="47">
        <v>0</v>
      </c>
      <c r="AR42" s="31">
        <f t="shared" si="5"/>
        <v>5771</v>
      </c>
      <c r="AS42" s="42">
        <v>4505</v>
      </c>
      <c r="AT42" s="45">
        <v>1059</v>
      </c>
      <c r="AU42" s="45">
        <v>2</v>
      </c>
      <c r="AV42" s="45">
        <v>61</v>
      </c>
      <c r="AW42" s="45">
        <v>135</v>
      </c>
      <c r="AX42" s="48">
        <v>78</v>
      </c>
      <c r="AY42" s="45">
        <v>0</v>
      </c>
      <c r="AZ42" s="47">
        <v>2</v>
      </c>
      <c r="BA42" s="31">
        <f t="shared" si="15"/>
        <v>5842</v>
      </c>
      <c r="BB42" s="42">
        <v>4460</v>
      </c>
      <c r="BC42" s="45">
        <v>1036</v>
      </c>
      <c r="BD42" s="45">
        <v>2</v>
      </c>
      <c r="BE42" s="45">
        <v>57</v>
      </c>
      <c r="BF42" s="45">
        <v>293</v>
      </c>
      <c r="BG42" s="48">
        <v>99</v>
      </c>
      <c r="BH42" s="45">
        <v>0</v>
      </c>
      <c r="BI42" s="47">
        <v>3</v>
      </c>
      <c r="BJ42" s="31">
        <f t="shared" si="16"/>
        <v>5950</v>
      </c>
      <c r="BK42" s="42">
        <v>4609</v>
      </c>
      <c r="BL42" s="45">
        <v>1037</v>
      </c>
      <c r="BM42" s="45">
        <v>83</v>
      </c>
      <c r="BN42" s="45">
        <v>184</v>
      </c>
      <c r="BO42" s="48">
        <v>101</v>
      </c>
      <c r="BP42" s="45">
        <v>6</v>
      </c>
      <c r="BQ42" s="31">
        <f t="shared" si="8"/>
        <v>6020</v>
      </c>
      <c r="BR42" s="53"/>
      <c r="BS42" s="55"/>
      <c r="LD42" s="53"/>
    </row>
    <row r="43" spans="1:316" ht="14.1" customHeight="1" x14ac:dyDescent="0.3">
      <c r="A43" s="16" t="s">
        <v>112</v>
      </c>
      <c r="B43" s="6">
        <v>1300</v>
      </c>
      <c r="C43" s="4">
        <v>200</v>
      </c>
      <c r="D43" s="4">
        <v>1150</v>
      </c>
      <c r="E43" s="7">
        <v>100</v>
      </c>
      <c r="F43" s="13">
        <v>2750</v>
      </c>
      <c r="G43" s="6">
        <v>1330</v>
      </c>
      <c r="H43" s="4">
        <v>224</v>
      </c>
      <c r="I43" s="4">
        <v>1200</v>
      </c>
      <c r="J43" s="7">
        <v>122</v>
      </c>
      <c r="K43" s="13">
        <v>2876</v>
      </c>
      <c r="L43" s="6">
        <v>1408</v>
      </c>
      <c r="M43" s="5">
        <v>399</v>
      </c>
      <c r="N43" s="5">
        <v>1078</v>
      </c>
      <c r="O43" s="8">
        <v>267</v>
      </c>
      <c r="P43" s="13">
        <v>3152</v>
      </c>
      <c r="Q43" s="32">
        <v>1437</v>
      </c>
      <c r="R43" s="33">
        <v>423</v>
      </c>
      <c r="S43" s="33">
        <v>1157</v>
      </c>
      <c r="T43" s="33">
        <v>337</v>
      </c>
      <c r="U43" s="31">
        <f t="shared" si="2"/>
        <v>3354</v>
      </c>
      <c r="V43" s="32">
        <v>1306</v>
      </c>
      <c r="W43" s="33">
        <v>394</v>
      </c>
      <c r="X43" s="33">
        <v>1220</v>
      </c>
      <c r="Y43" s="33">
        <v>528</v>
      </c>
      <c r="Z43" s="31">
        <f t="shared" si="3"/>
        <v>3448</v>
      </c>
      <c r="AA43" s="42">
        <v>1332</v>
      </c>
      <c r="AB43" s="45">
        <v>480</v>
      </c>
      <c r="AC43" s="45">
        <v>0</v>
      </c>
      <c r="AD43" s="45">
        <v>0</v>
      </c>
      <c r="AE43" s="45">
        <v>1375</v>
      </c>
      <c r="AF43" s="48">
        <v>450</v>
      </c>
      <c r="AG43" s="47">
        <v>0</v>
      </c>
      <c r="AH43" s="47">
        <v>0</v>
      </c>
      <c r="AI43" s="31">
        <f t="shared" si="4"/>
        <v>3637</v>
      </c>
      <c r="AJ43" s="42">
        <v>674</v>
      </c>
      <c r="AK43" s="45">
        <v>291</v>
      </c>
      <c r="AL43" s="45">
        <v>0</v>
      </c>
      <c r="AM43" s="45">
        <v>0</v>
      </c>
      <c r="AN43" s="45">
        <v>731</v>
      </c>
      <c r="AO43" s="48">
        <v>222</v>
      </c>
      <c r="AP43" s="47">
        <v>0</v>
      </c>
      <c r="AQ43" s="47">
        <v>0</v>
      </c>
      <c r="AR43" s="31">
        <f t="shared" ref="AR43:AR56" si="17">SUM(AJ43:AQ43)</f>
        <v>1918</v>
      </c>
      <c r="AS43" s="42">
        <v>1072</v>
      </c>
      <c r="AT43" s="45">
        <v>357</v>
      </c>
      <c r="AU43" s="45">
        <v>8</v>
      </c>
      <c r="AV43" s="45">
        <v>1</v>
      </c>
      <c r="AW43" s="45">
        <v>1337</v>
      </c>
      <c r="AX43" s="48">
        <v>363</v>
      </c>
      <c r="AY43" s="45">
        <v>0</v>
      </c>
      <c r="AZ43" s="47">
        <v>0</v>
      </c>
      <c r="BA43" s="31">
        <f t="shared" si="15"/>
        <v>3138</v>
      </c>
      <c r="BB43" s="42">
        <v>1440</v>
      </c>
      <c r="BC43" s="45">
        <v>362</v>
      </c>
      <c r="BD43" s="45">
        <v>0</v>
      </c>
      <c r="BE43" s="45">
        <v>1</v>
      </c>
      <c r="BF43" s="45">
        <v>1202</v>
      </c>
      <c r="BG43" s="48">
        <v>390</v>
      </c>
      <c r="BH43" s="45">
        <v>0</v>
      </c>
      <c r="BI43" s="47">
        <v>8</v>
      </c>
      <c r="BJ43" s="31">
        <f t="shared" si="16"/>
        <v>3403</v>
      </c>
      <c r="BK43" s="42">
        <v>1126</v>
      </c>
      <c r="BL43" s="45">
        <v>422</v>
      </c>
      <c r="BM43" s="45">
        <v>0</v>
      </c>
      <c r="BN43" s="45">
        <v>1413</v>
      </c>
      <c r="BO43" s="48">
        <v>379</v>
      </c>
      <c r="BP43" s="45">
        <v>0</v>
      </c>
      <c r="BQ43" s="31">
        <f t="shared" si="8"/>
        <v>3340</v>
      </c>
      <c r="BR43" s="53"/>
      <c r="BS43" s="55"/>
      <c r="LD43" s="53"/>
    </row>
    <row r="44" spans="1:316" ht="14.1" customHeight="1" x14ac:dyDescent="0.3">
      <c r="A44" s="17" t="s">
        <v>113</v>
      </c>
      <c r="B44" s="12" t="s">
        <v>81</v>
      </c>
      <c r="C44" s="5" t="s">
        <v>81</v>
      </c>
      <c r="D44" s="5" t="s">
        <v>81</v>
      </c>
      <c r="E44" s="8" t="s">
        <v>81</v>
      </c>
      <c r="F44" s="13">
        <v>7676</v>
      </c>
      <c r="G44" s="6" t="s">
        <v>81</v>
      </c>
      <c r="H44" s="4" t="s">
        <v>81</v>
      </c>
      <c r="I44" s="4" t="s">
        <v>81</v>
      </c>
      <c r="J44" s="7" t="s">
        <v>81</v>
      </c>
      <c r="K44" s="13">
        <v>7533</v>
      </c>
      <c r="L44" s="6">
        <v>2650</v>
      </c>
      <c r="M44" s="4">
        <v>1720</v>
      </c>
      <c r="N44" s="4">
        <v>1984</v>
      </c>
      <c r="O44" s="7">
        <v>1351</v>
      </c>
      <c r="P44" s="13">
        <v>7705</v>
      </c>
      <c r="Q44" s="32">
        <v>1882</v>
      </c>
      <c r="R44" s="33">
        <v>1156</v>
      </c>
      <c r="S44" s="33">
        <v>1404</v>
      </c>
      <c r="T44" s="33">
        <v>995</v>
      </c>
      <c r="U44" s="31">
        <f t="shared" si="2"/>
        <v>5437</v>
      </c>
      <c r="V44" s="32">
        <v>2700</v>
      </c>
      <c r="W44" s="33">
        <v>1654</v>
      </c>
      <c r="X44" s="33">
        <v>2019</v>
      </c>
      <c r="Y44" s="33">
        <v>1402</v>
      </c>
      <c r="Z44" s="31">
        <f t="shared" si="3"/>
        <v>7775</v>
      </c>
      <c r="AA44" s="42">
        <v>2149</v>
      </c>
      <c r="AB44" s="45">
        <v>1594</v>
      </c>
      <c r="AC44" s="45">
        <v>0</v>
      </c>
      <c r="AD44" s="45">
        <v>0</v>
      </c>
      <c r="AE44" s="45">
        <v>2165</v>
      </c>
      <c r="AF44" s="48">
        <v>1494</v>
      </c>
      <c r="AG44" s="47">
        <v>0</v>
      </c>
      <c r="AH44" s="47">
        <v>0</v>
      </c>
      <c r="AI44" s="31">
        <f t="shared" si="4"/>
        <v>7402</v>
      </c>
      <c r="AJ44" s="42">
        <v>245</v>
      </c>
      <c r="AK44" s="45">
        <v>93</v>
      </c>
      <c r="AL44" s="45">
        <v>0</v>
      </c>
      <c r="AM44" s="45">
        <v>0</v>
      </c>
      <c r="AN44" s="45">
        <v>198</v>
      </c>
      <c r="AO44" s="48">
        <v>105</v>
      </c>
      <c r="AP44" s="47">
        <v>0</v>
      </c>
      <c r="AQ44" s="47">
        <v>0</v>
      </c>
      <c r="AR44" s="31">
        <f>SUM(AJ44:AQ44)</f>
        <v>641</v>
      </c>
      <c r="AS44" s="42">
        <v>281</v>
      </c>
      <c r="AT44" s="45">
        <v>117</v>
      </c>
      <c r="AU44" s="45">
        <v>0</v>
      </c>
      <c r="AV44" s="45">
        <v>0</v>
      </c>
      <c r="AW44" s="45">
        <v>234</v>
      </c>
      <c r="AX44" s="48">
        <v>149</v>
      </c>
      <c r="AY44" s="45">
        <v>0</v>
      </c>
      <c r="AZ44" s="47">
        <v>0</v>
      </c>
      <c r="BA44" s="31">
        <f>SUM(AS44:AZ44)</f>
        <v>781</v>
      </c>
      <c r="BB44" s="42">
        <v>499</v>
      </c>
      <c r="BC44" s="45">
        <v>249</v>
      </c>
      <c r="BD44" s="45">
        <v>0</v>
      </c>
      <c r="BE44" s="45">
        <v>0</v>
      </c>
      <c r="BF44" s="45">
        <v>291</v>
      </c>
      <c r="BG44" s="48">
        <v>175</v>
      </c>
      <c r="BH44" s="45">
        <v>0</v>
      </c>
      <c r="BI44" s="47">
        <v>0</v>
      </c>
      <c r="BJ44" s="31">
        <f>SUM(BB44:BI44)</f>
        <v>1214</v>
      </c>
      <c r="BK44" s="42">
        <v>448</v>
      </c>
      <c r="BL44" s="45">
        <v>211</v>
      </c>
      <c r="BM44" s="45">
        <v>3</v>
      </c>
      <c r="BN44" s="45">
        <v>284</v>
      </c>
      <c r="BO44" s="48">
        <v>177</v>
      </c>
      <c r="BP44" s="45">
        <v>0</v>
      </c>
      <c r="BQ44" s="31">
        <f t="shared" si="8"/>
        <v>1123</v>
      </c>
      <c r="BR44" s="53"/>
      <c r="BS44" s="55"/>
      <c r="LD44" s="53"/>
    </row>
    <row r="45" spans="1:316" ht="14.1" customHeight="1" x14ac:dyDescent="0.3">
      <c r="A45" s="16" t="s">
        <v>114</v>
      </c>
      <c r="B45" s="6">
        <v>2770</v>
      </c>
      <c r="C45" s="4">
        <v>543</v>
      </c>
      <c r="D45" s="4">
        <v>305</v>
      </c>
      <c r="E45" s="7">
        <v>132</v>
      </c>
      <c r="F45" s="13">
        <v>3750</v>
      </c>
      <c r="G45" s="6">
        <v>3331</v>
      </c>
      <c r="H45" s="4">
        <v>713</v>
      </c>
      <c r="I45" s="4">
        <v>221</v>
      </c>
      <c r="J45" s="7">
        <v>67</v>
      </c>
      <c r="K45" s="13">
        <v>4332</v>
      </c>
      <c r="L45" s="6">
        <v>4100</v>
      </c>
      <c r="M45" s="4">
        <v>1044</v>
      </c>
      <c r="N45" s="4">
        <v>933</v>
      </c>
      <c r="O45" s="7">
        <v>408</v>
      </c>
      <c r="P45" s="13">
        <v>6485</v>
      </c>
      <c r="Q45" s="32">
        <v>4078</v>
      </c>
      <c r="R45" s="33">
        <v>1067</v>
      </c>
      <c r="S45" s="33">
        <v>1048</v>
      </c>
      <c r="T45" s="33">
        <v>449</v>
      </c>
      <c r="U45" s="31">
        <f t="shared" si="2"/>
        <v>6642</v>
      </c>
      <c r="V45" s="32">
        <v>4355</v>
      </c>
      <c r="W45" s="33">
        <v>1084</v>
      </c>
      <c r="X45" s="33">
        <v>1016</v>
      </c>
      <c r="Y45" s="33">
        <v>506</v>
      </c>
      <c r="Z45" s="31">
        <f t="shared" si="3"/>
        <v>6961</v>
      </c>
      <c r="AA45" s="42">
        <v>4477</v>
      </c>
      <c r="AB45" s="45">
        <v>1121</v>
      </c>
      <c r="AC45" s="45">
        <v>0</v>
      </c>
      <c r="AD45" s="45">
        <v>0</v>
      </c>
      <c r="AE45" s="45">
        <v>1050</v>
      </c>
      <c r="AF45" s="48">
        <v>514</v>
      </c>
      <c r="AG45" s="47">
        <v>0</v>
      </c>
      <c r="AH45" s="47">
        <v>0</v>
      </c>
      <c r="AI45" s="31">
        <f t="shared" si="4"/>
        <v>7162</v>
      </c>
      <c r="AJ45" s="42">
        <v>0</v>
      </c>
      <c r="AK45" s="45">
        <v>0</v>
      </c>
      <c r="AL45" s="45">
        <v>0</v>
      </c>
      <c r="AM45" s="45">
        <v>0</v>
      </c>
      <c r="AN45" s="45">
        <v>0</v>
      </c>
      <c r="AO45" s="48">
        <v>0</v>
      </c>
      <c r="AP45" s="47">
        <v>0</v>
      </c>
      <c r="AQ45" s="47">
        <v>0</v>
      </c>
      <c r="AR45" s="31">
        <f t="shared" si="17"/>
        <v>0</v>
      </c>
      <c r="AS45" s="42">
        <v>0</v>
      </c>
      <c r="AT45" s="45">
        <v>0</v>
      </c>
      <c r="AU45" s="45">
        <v>0</v>
      </c>
      <c r="AV45" s="45">
        <v>0</v>
      </c>
      <c r="AW45" s="45">
        <v>0</v>
      </c>
      <c r="AX45" s="48">
        <v>0</v>
      </c>
      <c r="AY45" s="45">
        <v>0</v>
      </c>
      <c r="AZ45" s="47">
        <v>0</v>
      </c>
      <c r="BA45" s="31">
        <f t="shared" ref="BA45:BA56" si="18">SUM(AS45:AZ45)</f>
        <v>0</v>
      </c>
      <c r="BB45" s="42">
        <v>1520</v>
      </c>
      <c r="BC45" s="45">
        <v>297</v>
      </c>
      <c r="BD45" s="45">
        <v>0</v>
      </c>
      <c r="BE45" s="45">
        <v>0</v>
      </c>
      <c r="BF45" s="45">
        <v>185</v>
      </c>
      <c r="BG45" s="48">
        <v>68</v>
      </c>
      <c r="BH45" s="45">
        <v>0</v>
      </c>
      <c r="BI45" s="47">
        <v>0</v>
      </c>
      <c r="BJ45" s="31">
        <f t="shared" ref="BJ45:BJ48" si="19">SUM(BB45:BI45)</f>
        <v>2070</v>
      </c>
      <c r="BK45" s="42">
        <v>1448</v>
      </c>
      <c r="BL45" s="45">
        <v>301</v>
      </c>
      <c r="BM45" s="45">
        <v>0</v>
      </c>
      <c r="BN45" s="45">
        <v>134</v>
      </c>
      <c r="BO45" s="48">
        <v>61</v>
      </c>
      <c r="BP45" s="45">
        <v>0</v>
      </c>
      <c r="BQ45" s="31">
        <f t="shared" si="8"/>
        <v>1944</v>
      </c>
      <c r="BR45" s="53"/>
      <c r="BS45" s="55"/>
      <c r="LD45" s="53"/>
    </row>
    <row r="46" spans="1:316" ht="14.1" customHeight="1" x14ac:dyDescent="0.3">
      <c r="A46" s="16" t="s">
        <v>115</v>
      </c>
      <c r="B46" s="6">
        <v>897</v>
      </c>
      <c r="C46" s="4">
        <v>314</v>
      </c>
      <c r="D46" s="4">
        <v>29</v>
      </c>
      <c r="E46" s="7">
        <v>22</v>
      </c>
      <c r="F46" s="13">
        <v>1262</v>
      </c>
      <c r="G46" s="6">
        <v>800</v>
      </c>
      <c r="H46" s="4">
        <v>282</v>
      </c>
      <c r="I46" s="4">
        <v>36</v>
      </c>
      <c r="J46" s="7">
        <v>14</v>
      </c>
      <c r="K46" s="13">
        <v>1132</v>
      </c>
      <c r="L46" s="6">
        <v>743</v>
      </c>
      <c r="M46" s="5">
        <v>256</v>
      </c>
      <c r="N46" s="5">
        <v>35</v>
      </c>
      <c r="O46" s="8">
        <v>14</v>
      </c>
      <c r="P46" s="13">
        <v>1048</v>
      </c>
      <c r="Q46" s="32">
        <v>763</v>
      </c>
      <c r="R46" s="33">
        <v>239</v>
      </c>
      <c r="S46" s="33">
        <v>31</v>
      </c>
      <c r="T46" s="33">
        <v>13</v>
      </c>
      <c r="U46" s="31">
        <f t="shared" si="2"/>
        <v>1046</v>
      </c>
      <c r="V46" s="32">
        <v>806</v>
      </c>
      <c r="W46" s="33">
        <v>184</v>
      </c>
      <c r="X46" s="33">
        <v>34</v>
      </c>
      <c r="Y46" s="33">
        <v>13</v>
      </c>
      <c r="Z46" s="31">
        <f t="shared" si="3"/>
        <v>1037</v>
      </c>
      <c r="AA46" s="42">
        <v>692</v>
      </c>
      <c r="AB46" s="45">
        <v>271</v>
      </c>
      <c r="AC46" s="45">
        <v>0</v>
      </c>
      <c r="AD46" s="45">
        <v>0</v>
      </c>
      <c r="AE46" s="45">
        <v>28</v>
      </c>
      <c r="AF46" s="48">
        <v>15</v>
      </c>
      <c r="AG46" s="47">
        <v>0</v>
      </c>
      <c r="AH46" s="47">
        <v>0</v>
      </c>
      <c r="AI46" s="31">
        <f t="shared" si="4"/>
        <v>1006</v>
      </c>
      <c r="AJ46" s="42">
        <v>528</v>
      </c>
      <c r="AK46" s="45">
        <v>165</v>
      </c>
      <c r="AL46" s="45">
        <v>0</v>
      </c>
      <c r="AM46" s="45">
        <v>0</v>
      </c>
      <c r="AN46" s="45">
        <v>13</v>
      </c>
      <c r="AO46" s="48">
        <v>6</v>
      </c>
      <c r="AP46" s="47">
        <v>0</v>
      </c>
      <c r="AQ46" s="47">
        <v>0</v>
      </c>
      <c r="AR46" s="31">
        <f t="shared" si="17"/>
        <v>712</v>
      </c>
      <c r="AS46" s="42">
        <v>444</v>
      </c>
      <c r="AT46" s="45">
        <v>151</v>
      </c>
      <c r="AU46" s="45">
        <v>0</v>
      </c>
      <c r="AV46" s="45">
        <v>0</v>
      </c>
      <c r="AW46" s="45">
        <v>12</v>
      </c>
      <c r="AX46" s="48">
        <v>12</v>
      </c>
      <c r="AY46" s="45">
        <v>0</v>
      </c>
      <c r="AZ46" s="47">
        <v>0</v>
      </c>
      <c r="BA46" s="31">
        <f t="shared" si="18"/>
        <v>619</v>
      </c>
      <c r="BB46" s="42">
        <v>482</v>
      </c>
      <c r="BC46" s="45">
        <v>176</v>
      </c>
      <c r="BD46" s="45">
        <v>0</v>
      </c>
      <c r="BE46" s="45">
        <v>3</v>
      </c>
      <c r="BF46" s="45">
        <v>18</v>
      </c>
      <c r="BG46" s="48">
        <v>9</v>
      </c>
      <c r="BH46" s="45">
        <v>0</v>
      </c>
      <c r="BI46" s="47">
        <v>0</v>
      </c>
      <c r="BJ46" s="31">
        <f t="shared" si="19"/>
        <v>688</v>
      </c>
      <c r="BK46" s="42">
        <v>442</v>
      </c>
      <c r="BL46" s="45">
        <v>162</v>
      </c>
      <c r="BM46" s="45">
        <v>0</v>
      </c>
      <c r="BN46" s="45">
        <v>14</v>
      </c>
      <c r="BO46" s="48">
        <v>8</v>
      </c>
      <c r="BP46" s="45">
        <v>0</v>
      </c>
      <c r="BQ46" s="31">
        <f>SUM(BK46:BP46)</f>
        <v>626</v>
      </c>
      <c r="BR46" s="53"/>
      <c r="BS46" s="55"/>
      <c r="LD46" s="53"/>
    </row>
    <row r="47" spans="1:316" ht="14.1" customHeight="1" x14ac:dyDescent="0.3">
      <c r="A47" s="17" t="s">
        <v>116</v>
      </c>
      <c r="B47" s="6">
        <v>752</v>
      </c>
      <c r="C47" s="4">
        <v>116</v>
      </c>
      <c r="D47" s="4">
        <v>74</v>
      </c>
      <c r="E47" s="7">
        <v>33</v>
      </c>
      <c r="F47" s="13">
        <v>975</v>
      </c>
      <c r="G47" s="6">
        <v>875</v>
      </c>
      <c r="H47" s="4">
        <v>86</v>
      </c>
      <c r="I47" s="5">
        <v>135</v>
      </c>
      <c r="J47" s="8">
        <v>38</v>
      </c>
      <c r="K47" s="13">
        <v>1134</v>
      </c>
      <c r="L47" s="6">
        <v>1050</v>
      </c>
      <c r="M47" s="4">
        <v>200</v>
      </c>
      <c r="N47" s="4">
        <v>176</v>
      </c>
      <c r="O47" s="7">
        <v>108</v>
      </c>
      <c r="P47" s="13">
        <v>1534</v>
      </c>
      <c r="Q47" s="32">
        <v>298</v>
      </c>
      <c r="R47" s="33">
        <v>232</v>
      </c>
      <c r="S47" s="33">
        <v>28</v>
      </c>
      <c r="T47" s="33">
        <v>20</v>
      </c>
      <c r="U47" s="31">
        <f t="shared" si="2"/>
        <v>578</v>
      </c>
      <c r="V47" s="32">
        <v>318</v>
      </c>
      <c r="W47" s="33">
        <v>248</v>
      </c>
      <c r="X47" s="33">
        <v>30</v>
      </c>
      <c r="Y47" s="33">
        <v>21</v>
      </c>
      <c r="Z47" s="31">
        <f t="shared" si="3"/>
        <v>617</v>
      </c>
      <c r="AA47" s="42">
        <v>375</v>
      </c>
      <c r="AB47" s="45">
        <v>245</v>
      </c>
      <c r="AC47" s="45">
        <v>0</v>
      </c>
      <c r="AD47" s="45">
        <v>0</v>
      </c>
      <c r="AE47" s="45">
        <v>0</v>
      </c>
      <c r="AF47" s="48">
        <v>21</v>
      </c>
      <c r="AG47" s="47">
        <v>0</v>
      </c>
      <c r="AH47" s="47">
        <v>0</v>
      </c>
      <c r="AI47" s="31">
        <f t="shared" si="4"/>
        <v>641</v>
      </c>
      <c r="AJ47" s="42">
        <v>228</v>
      </c>
      <c r="AK47" s="45">
        <v>178</v>
      </c>
      <c r="AL47" s="45">
        <v>0</v>
      </c>
      <c r="AM47" s="45">
        <v>0</v>
      </c>
      <c r="AN47" s="45">
        <v>141</v>
      </c>
      <c r="AO47" s="48">
        <v>48</v>
      </c>
      <c r="AP47" s="47">
        <v>0</v>
      </c>
      <c r="AQ47" s="47">
        <v>0</v>
      </c>
      <c r="AR47" s="31">
        <f t="shared" si="17"/>
        <v>595</v>
      </c>
      <c r="AS47" s="42">
        <v>80</v>
      </c>
      <c r="AT47" s="45">
        <v>35</v>
      </c>
      <c r="AU47" s="45">
        <v>0</v>
      </c>
      <c r="AV47" s="45">
        <v>0</v>
      </c>
      <c r="AW47" s="45">
        <v>73</v>
      </c>
      <c r="AX47" s="48">
        <v>45</v>
      </c>
      <c r="AY47" s="45">
        <v>0</v>
      </c>
      <c r="AZ47" s="47">
        <v>0</v>
      </c>
      <c r="BA47" s="31">
        <f t="shared" si="18"/>
        <v>233</v>
      </c>
      <c r="BB47" s="42">
        <v>290</v>
      </c>
      <c r="BC47" s="45">
        <v>361</v>
      </c>
      <c r="BD47" s="45">
        <v>0</v>
      </c>
      <c r="BE47" s="45">
        <v>0</v>
      </c>
      <c r="BF47" s="45">
        <v>58</v>
      </c>
      <c r="BG47" s="48">
        <v>32</v>
      </c>
      <c r="BH47" s="45">
        <v>0</v>
      </c>
      <c r="BI47" s="47">
        <v>0</v>
      </c>
      <c r="BJ47" s="31">
        <f t="shared" si="19"/>
        <v>741</v>
      </c>
      <c r="BK47" s="42">
        <v>647</v>
      </c>
      <c r="BL47" s="45">
        <v>664</v>
      </c>
      <c r="BM47" s="45">
        <v>1</v>
      </c>
      <c r="BN47" s="45">
        <v>63</v>
      </c>
      <c r="BO47" s="48">
        <v>43</v>
      </c>
      <c r="BP47" s="45">
        <v>0</v>
      </c>
      <c r="BQ47" s="31">
        <f t="shared" si="8"/>
        <v>1418</v>
      </c>
      <c r="BR47" s="58"/>
      <c r="BS47" s="57"/>
      <c r="LD47" s="53"/>
    </row>
    <row r="48" spans="1:316" ht="14.1" customHeight="1" x14ac:dyDescent="0.3">
      <c r="A48" s="16" t="s">
        <v>117</v>
      </c>
      <c r="B48" s="6">
        <v>611</v>
      </c>
      <c r="C48" s="4">
        <v>53</v>
      </c>
      <c r="D48" s="4">
        <v>185</v>
      </c>
      <c r="E48" s="7">
        <v>31</v>
      </c>
      <c r="F48" s="13">
        <v>880</v>
      </c>
      <c r="G48" s="6">
        <v>617</v>
      </c>
      <c r="H48" s="4">
        <v>46</v>
      </c>
      <c r="I48" s="4">
        <v>335</v>
      </c>
      <c r="J48" s="7">
        <v>58</v>
      </c>
      <c r="K48" s="13">
        <v>1056</v>
      </c>
      <c r="L48" s="6">
        <v>836</v>
      </c>
      <c r="M48" s="5">
        <v>80</v>
      </c>
      <c r="N48" s="5">
        <v>217</v>
      </c>
      <c r="O48" s="8">
        <v>33</v>
      </c>
      <c r="P48" s="13">
        <v>1166</v>
      </c>
      <c r="Q48" s="32">
        <v>768</v>
      </c>
      <c r="R48" s="33">
        <v>80</v>
      </c>
      <c r="S48" s="33">
        <v>343</v>
      </c>
      <c r="T48" s="33">
        <v>46</v>
      </c>
      <c r="U48" s="31">
        <f t="shared" si="2"/>
        <v>1237</v>
      </c>
      <c r="V48" s="32">
        <v>1067</v>
      </c>
      <c r="W48" s="33">
        <v>113</v>
      </c>
      <c r="X48" s="33">
        <v>270</v>
      </c>
      <c r="Y48" s="33">
        <v>47</v>
      </c>
      <c r="Z48" s="31">
        <f t="shared" si="3"/>
        <v>1497</v>
      </c>
      <c r="AA48" s="42">
        <v>1349</v>
      </c>
      <c r="AB48" s="45">
        <v>163</v>
      </c>
      <c r="AC48" s="45">
        <v>0</v>
      </c>
      <c r="AD48" s="45">
        <v>0</v>
      </c>
      <c r="AE48" s="45">
        <v>138</v>
      </c>
      <c r="AF48" s="48">
        <v>22</v>
      </c>
      <c r="AG48" s="47">
        <v>0</v>
      </c>
      <c r="AH48" s="47">
        <v>0</v>
      </c>
      <c r="AI48" s="31">
        <f t="shared" si="4"/>
        <v>1672</v>
      </c>
      <c r="AJ48" s="42">
        <v>1356</v>
      </c>
      <c r="AK48" s="45">
        <v>167</v>
      </c>
      <c r="AL48" s="45">
        <v>0</v>
      </c>
      <c r="AM48" s="45">
        <v>0</v>
      </c>
      <c r="AN48" s="45">
        <v>154</v>
      </c>
      <c r="AO48" s="48">
        <v>24</v>
      </c>
      <c r="AP48" s="47">
        <v>0</v>
      </c>
      <c r="AQ48" s="47">
        <v>0</v>
      </c>
      <c r="AR48" s="31">
        <f t="shared" si="17"/>
        <v>1701</v>
      </c>
      <c r="AS48" s="42">
        <v>1425</v>
      </c>
      <c r="AT48" s="45">
        <v>169</v>
      </c>
      <c r="AU48" s="45">
        <v>0</v>
      </c>
      <c r="AV48" s="45">
        <v>0</v>
      </c>
      <c r="AW48" s="45">
        <v>218</v>
      </c>
      <c r="AX48" s="48">
        <v>35</v>
      </c>
      <c r="AY48" s="45">
        <v>0</v>
      </c>
      <c r="AZ48" s="47">
        <v>0</v>
      </c>
      <c r="BA48" s="31">
        <f t="shared" si="18"/>
        <v>1847</v>
      </c>
      <c r="BB48" s="42">
        <v>730</v>
      </c>
      <c r="BC48" s="45">
        <v>71</v>
      </c>
      <c r="BD48" s="45">
        <v>0</v>
      </c>
      <c r="BE48" s="45">
        <v>0</v>
      </c>
      <c r="BF48" s="45">
        <v>106</v>
      </c>
      <c r="BG48" s="48">
        <v>24</v>
      </c>
      <c r="BH48" s="45">
        <v>0</v>
      </c>
      <c r="BI48" s="47">
        <v>0</v>
      </c>
      <c r="BJ48" s="31">
        <f t="shared" si="19"/>
        <v>931</v>
      </c>
      <c r="BK48" s="42">
        <v>1930</v>
      </c>
      <c r="BL48" s="45">
        <v>534</v>
      </c>
      <c r="BM48" s="45">
        <v>0</v>
      </c>
      <c r="BN48" s="45">
        <v>607</v>
      </c>
      <c r="BO48" s="48">
        <v>203</v>
      </c>
      <c r="BP48" s="45">
        <v>0</v>
      </c>
      <c r="BQ48" s="31">
        <f t="shared" si="8"/>
        <v>3274</v>
      </c>
      <c r="BR48" s="53"/>
      <c r="BS48" s="55"/>
      <c r="LD48" s="53"/>
    </row>
    <row r="49" spans="1:317" ht="14.1" customHeight="1" x14ac:dyDescent="0.3">
      <c r="A49" s="16" t="s">
        <v>118</v>
      </c>
      <c r="B49" s="6"/>
      <c r="C49" s="4"/>
      <c r="D49" s="4"/>
      <c r="E49" s="7"/>
      <c r="F49" s="13" t="s">
        <v>74</v>
      </c>
      <c r="G49" s="6"/>
      <c r="H49" s="4"/>
      <c r="I49" s="4"/>
      <c r="J49" s="7"/>
      <c r="K49" s="13" t="s">
        <v>74</v>
      </c>
      <c r="L49" s="6"/>
      <c r="M49" s="5"/>
      <c r="N49" s="5"/>
      <c r="O49" s="8"/>
      <c r="P49" s="13" t="s">
        <v>74</v>
      </c>
      <c r="Q49" s="32"/>
      <c r="R49" s="33"/>
      <c r="S49" s="33"/>
      <c r="T49" s="34"/>
      <c r="U49" s="31">
        <v>16456</v>
      </c>
      <c r="V49" s="32">
        <v>3059</v>
      </c>
      <c r="W49" s="33">
        <v>2168</v>
      </c>
      <c r="X49" s="33">
        <v>7196</v>
      </c>
      <c r="Y49" s="34">
        <v>5505</v>
      </c>
      <c r="Z49" s="31">
        <f t="shared" si="3"/>
        <v>17928</v>
      </c>
      <c r="AA49" s="42">
        <v>2832</v>
      </c>
      <c r="AB49" s="45">
        <v>1917</v>
      </c>
      <c r="AC49" s="45">
        <v>0</v>
      </c>
      <c r="AD49" s="45">
        <v>0</v>
      </c>
      <c r="AE49" s="45">
        <v>7150</v>
      </c>
      <c r="AF49" s="48">
        <v>4670</v>
      </c>
      <c r="AG49" s="47">
        <v>0</v>
      </c>
      <c r="AH49" s="47">
        <v>0</v>
      </c>
      <c r="AI49" s="31">
        <f t="shared" si="4"/>
        <v>16569</v>
      </c>
      <c r="AJ49" s="42">
        <v>581</v>
      </c>
      <c r="AK49" s="45">
        <v>465</v>
      </c>
      <c r="AL49" s="45">
        <v>0</v>
      </c>
      <c r="AM49" s="45">
        <v>0</v>
      </c>
      <c r="AN49" s="45">
        <v>5352</v>
      </c>
      <c r="AO49" s="48">
        <v>3681</v>
      </c>
      <c r="AP49" s="47">
        <v>0</v>
      </c>
      <c r="AQ49" s="47">
        <v>0</v>
      </c>
      <c r="AR49" s="31">
        <f t="shared" si="17"/>
        <v>10079</v>
      </c>
      <c r="AS49" s="42" t="s">
        <v>74</v>
      </c>
      <c r="AT49" s="45" t="s">
        <v>74</v>
      </c>
      <c r="AU49" s="45" t="s">
        <v>74</v>
      </c>
      <c r="AV49" s="45" t="s">
        <v>74</v>
      </c>
      <c r="AW49" s="45" t="s">
        <v>74</v>
      </c>
      <c r="AX49" s="48" t="s">
        <v>74</v>
      </c>
      <c r="AY49" s="45" t="s">
        <v>74</v>
      </c>
      <c r="AZ49" s="47" t="s">
        <v>74</v>
      </c>
      <c r="BA49" s="31" t="s">
        <v>74</v>
      </c>
      <c r="BB49" s="42" t="s">
        <v>74</v>
      </c>
      <c r="BC49" s="45" t="s">
        <v>74</v>
      </c>
      <c r="BD49" s="45" t="s">
        <v>74</v>
      </c>
      <c r="BE49" s="45" t="s">
        <v>74</v>
      </c>
      <c r="BF49" s="45" t="s">
        <v>74</v>
      </c>
      <c r="BG49" s="48" t="s">
        <v>74</v>
      </c>
      <c r="BH49" s="45" t="s">
        <v>74</v>
      </c>
      <c r="BI49" s="47" t="s">
        <v>74</v>
      </c>
      <c r="BJ49" s="31" t="s">
        <v>74</v>
      </c>
      <c r="BK49" s="42" t="s">
        <v>74</v>
      </c>
      <c r="BL49" s="42" t="s">
        <v>74</v>
      </c>
      <c r="BM49" s="42" t="s">
        <v>74</v>
      </c>
      <c r="BN49" s="42" t="s">
        <v>74</v>
      </c>
      <c r="BO49" s="42" t="s">
        <v>74</v>
      </c>
      <c r="BP49" s="42" t="s">
        <v>74</v>
      </c>
      <c r="BQ49" s="31" t="s">
        <v>74</v>
      </c>
      <c r="BR49" s="53"/>
      <c r="BS49" s="55"/>
      <c r="LD49" s="53"/>
    </row>
    <row r="50" spans="1:317" ht="14.1" customHeight="1" x14ac:dyDescent="0.3">
      <c r="A50" s="16" t="s">
        <v>119</v>
      </c>
      <c r="B50" s="6">
        <v>1268</v>
      </c>
      <c r="C50" s="4" t="s">
        <v>81</v>
      </c>
      <c r="D50" s="4">
        <v>83</v>
      </c>
      <c r="E50" s="7" t="s">
        <v>81</v>
      </c>
      <c r="F50" s="13">
        <v>1351</v>
      </c>
      <c r="G50" s="6">
        <v>1268</v>
      </c>
      <c r="H50" s="5" t="s">
        <v>81</v>
      </c>
      <c r="I50" s="4">
        <v>83</v>
      </c>
      <c r="J50" s="8" t="s">
        <v>81</v>
      </c>
      <c r="K50" s="13">
        <v>1351</v>
      </c>
      <c r="L50" s="6">
        <v>218</v>
      </c>
      <c r="M50" s="4">
        <v>47</v>
      </c>
      <c r="N50" s="4">
        <v>18</v>
      </c>
      <c r="O50" s="7">
        <v>16</v>
      </c>
      <c r="P50" s="13">
        <v>299</v>
      </c>
      <c r="Q50" s="32">
        <v>231</v>
      </c>
      <c r="R50" s="33">
        <v>51</v>
      </c>
      <c r="S50" s="33">
        <v>22</v>
      </c>
      <c r="T50" s="33">
        <v>19</v>
      </c>
      <c r="U50" s="31">
        <f t="shared" si="2"/>
        <v>323</v>
      </c>
      <c r="V50" s="32">
        <v>249</v>
      </c>
      <c r="W50" s="33">
        <v>50</v>
      </c>
      <c r="X50" s="33">
        <v>46</v>
      </c>
      <c r="Y50" s="33">
        <v>29</v>
      </c>
      <c r="Z50" s="31">
        <f t="shared" si="3"/>
        <v>374</v>
      </c>
      <c r="AA50" s="42">
        <v>578</v>
      </c>
      <c r="AB50" s="45">
        <v>82</v>
      </c>
      <c r="AC50" s="45">
        <v>0</v>
      </c>
      <c r="AD50" s="45">
        <v>0</v>
      </c>
      <c r="AE50" s="45">
        <v>64</v>
      </c>
      <c r="AF50" s="48">
        <v>29</v>
      </c>
      <c r="AG50" s="47">
        <v>0</v>
      </c>
      <c r="AH50" s="47">
        <v>0</v>
      </c>
      <c r="AI50" s="31">
        <f t="shared" si="4"/>
        <v>753</v>
      </c>
      <c r="AJ50" s="42">
        <v>553</v>
      </c>
      <c r="AK50" s="45">
        <v>76</v>
      </c>
      <c r="AL50" s="45">
        <v>0</v>
      </c>
      <c r="AM50" s="45">
        <v>0</v>
      </c>
      <c r="AN50" s="45">
        <v>58</v>
      </c>
      <c r="AO50" s="48">
        <v>36</v>
      </c>
      <c r="AP50" s="47">
        <v>0</v>
      </c>
      <c r="AQ50" s="47">
        <v>0</v>
      </c>
      <c r="AR50" s="31">
        <f t="shared" si="17"/>
        <v>723</v>
      </c>
      <c r="AS50" s="42">
        <v>601</v>
      </c>
      <c r="AT50" s="45">
        <v>82</v>
      </c>
      <c r="AU50" s="45">
        <v>0</v>
      </c>
      <c r="AV50" s="45">
        <v>0</v>
      </c>
      <c r="AW50" s="45">
        <v>48</v>
      </c>
      <c r="AX50" s="48">
        <v>31</v>
      </c>
      <c r="AY50" s="45">
        <v>0</v>
      </c>
      <c r="AZ50" s="47">
        <v>0</v>
      </c>
      <c r="BA50" s="31">
        <f t="shared" si="18"/>
        <v>762</v>
      </c>
      <c r="BB50" s="42">
        <v>642</v>
      </c>
      <c r="BC50" s="45">
        <v>90</v>
      </c>
      <c r="BD50" s="45">
        <v>0</v>
      </c>
      <c r="BE50" s="45">
        <v>0</v>
      </c>
      <c r="BF50" s="45">
        <v>70</v>
      </c>
      <c r="BG50" s="48">
        <v>48</v>
      </c>
      <c r="BH50" s="45">
        <v>0</v>
      </c>
      <c r="BI50" s="47">
        <v>0</v>
      </c>
      <c r="BJ50" s="31">
        <f t="shared" ref="BJ50:BJ56" si="20">SUM(BB50:BI50)</f>
        <v>850</v>
      </c>
      <c r="BK50" s="42">
        <v>681</v>
      </c>
      <c r="BL50" s="45">
        <v>95</v>
      </c>
      <c r="BM50" s="45">
        <v>0</v>
      </c>
      <c r="BN50" s="45">
        <v>83</v>
      </c>
      <c r="BO50" s="48">
        <v>56</v>
      </c>
      <c r="BP50" s="45">
        <v>0</v>
      </c>
      <c r="BQ50" s="31">
        <f t="shared" si="8"/>
        <v>915</v>
      </c>
      <c r="BR50" s="53"/>
      <c r="BS50" s="55"/>
      <c r="LD50" s="54">
        <f>BA51-AR51</f>
        <v>32995</v>
      </c>
      <c r="LE50" s="55">
        <f>LD50/AR51</f>
        <v>0.87364630497524298</v>
      </c>
    </row>
    <row r="51" spans="1:317" ht="14.1" customHeight="1" x14ac:dyDescent="0.3">
      <c r="A51" s="16" t="s">
        <v>120</v>
      </c>
      <c r="B51" s="6">
        <v>13422</v>
      </c>
      <c r="C51" s="4">
        <v>12075</v>
      </c>
      <c r="D51" s="4">
        <v>14938</v>
      </c>
      <c r="E51" s="7">
        <v>10441</v>
      </c>
      <c r="F51" s="13">
        <v>50876</v>
      </c>
      <c r="G51" s="6">
        <v>14193</v>
      </c>
      <c r="H51" s="4">
        <v>12586</v>
      </c>
      <c r="I51" s="4">
        <v>15651</v>
      </c>
      <c r="J51" s="7">
        <v>10434</v>
      </c>
      <c r="K51" s="13">
        <v>52864</v>
      </c>
      <c r="L51" s="9">
        <v>16274</v>
      </c>
      <c r="M51" s="10">
        <v>14396</v>
      </c>
      <c r="N51" s="10">
        <v>13870</v>
      </c>
      <c r="O51" s="11">
        <v>9908</v>
      </c>
      <c r="P51" s="13">
        <v>54448</v>
      </c>
      <c r="Q51" s="32">
        <v>17331</v>
      </c>
      <c r="R51" s="33">
        <v>15061</v>
      </c>
      <c r="S51" s="33">
        <v>14103</v>
      </c>
      <c r="T51" s="33">
        <v>9926</v>
      </c>
      <c r="U51" s="31">
        <f t="shared" si="2"/>
        <v>56421</v>
      </c>
      <c r="V51" s="32">
        <v>18258</v>
      </c>
      <c r="W51" s="33">
        <v>15274</v>
      </c>
      <c r="X51" s="33">
        <v>14124</v>
      </c>
      <c r="Y51" s="33">
        <v>9838</v>
      </c>
      <c r="Z51" s="31">
        <f t="shared" si="3"/>
        <v>57494</v>
      </c>
      <c r="AA51" s="42">
        <v>14251</v>
      </c>
      <c r="AB51" s="45">
        <v>11721</v>
      </c>
      <c r="AC51" s="45">
        <v>0</v>
      </c>
      <c r="AD51" s="45">
        <v>0</v>
      </c>
      <c r="AE51" s="45">
        <v>6698</v>
      </c>
      <c r="AF51" s="48">
        <v>3250</v>
      </c>
      <c r="AG51" s="47">
        <v>0</v>
      </c>
      <c r="AH51" s="47">
        <v>0</v>
      </c>
      <c r="AI51" s="31">
        <f t="shared" si="4"/>
        <v>35920</v>
      </c>
      <c r="AJ51" s="42">
        <v>16018</v>
      </c>
      <c r="AK51" s="45">
        <v>12702</v>
      </c>
      <c r="AL51" s="45">
        <v>0</v>
      </c>
      <c r="AM51" s="45">
        <v>44</v>
      </c>
      <c r="AN51" s="45">
        <v>6011</v>
      </c>
      <c r="AO51" s="48">
        <v>2987</v>
      </c>
      <c r="AP51" s="47">
        <v>0</v>
      </c>
      <c r="AQ51" s="47">
        <v>5</v>
      </c>
      <c r="AR51" s="31">
        <f t="shared" si="17"/>
        <v>37767</v>
      </c>
      <c r="AS51" s="42">
        <v>24228</v>
      </c>
      <c r="AT51" s="45">
        <v>20641</v>
      </c>
      <c r="AU51" s="45">
        <v>0</v>
      </c>
      <c r="AV51" s="45">
        <v>0</v>
      </c>
      <c r="AW51" s="45">
        <v>14666</v>
      </c>
      <c r="AX51" s="48">
        <v>11227</v>
      </c>
      <c r="AY51" s="45">
        <v>0</v>
      </c>
      <c r="AZ51" s="47">
        <v>0</v>
      </c>
      <c r="BA51" s="56">
        <f t="shared" si="18"/>
        <v>70762</v>
      </c>
      <c r="BB51" s="42">
        <v>25094</v>
      </c>
      <c r="BC51" s="45">
        <v>22546</v>
      </c>
      <c r="BD51" s="45">
        <v>0</v>
      </c>
      <c r="BE51" s="45">
        <v>0</v>
      </c>
      <c r="BF51" s="45">
        <v>15262</v>
      </c>
      <c r="BG51" s="48">
        <v>11658</v>
      </c>
      <c r="BH51" s="45">
        <v>0</v>
      </c>
      <c r="BI51" s="47">
        <v>0</v>
      </c>
      <c r="BJ51" s="56">
        <f t="shared" si="20"/>
        <v>74560</v>
      </c>
      <c r="BK51" s="42">
        <v>26925</v>
      </c>
      <c r="BL51" s="45">
        <v>24239</v>
      </c>
      <c r="BM51" s="45">
        <v>0</v>
      </c>
      <c r="BN51" s="45">
        <v>15325</v>
      </c>
      <c r="BO51" s="48">
        <v>12129</v>
      </c>
      <c r="BP51" s="45">
        <v>0</v>
      </c>
      <c r="BQ51" s="31">
        <f t="shared" si="8"/>
        <v>78618</v>
      </c>
      <c r="BR51" s="53"/>
      <c r="BS51" s="55"/>
      <c r="LD51" s="53"/>
    </row>
    <row r="52" spans="1:317" ht="14.1" customHeight="1" x14ac:dyDescent="0.3">
      <c r="A52" s="16" t="s">
        <v>121</v>
      </c>
      <c r="B52" s="6">
        <v>1169</v>
      </c>
      <c r="C52" s="4">
        <v>558</v>
      </c>
      <c r="D52" s="4">
        <v>206</v>
      </c>
      <c r="E52" s="7">
        <v>176</v>
      </c>
      <c r="F52" s="13">
        <v>2109</v>
      </c>
      <c r="G52" s="6">
        <v>1165</v>
      </c>
      <c r="H52" s="4">
        <v>557</v>
      </c>
      <c r="I52" s="4">
        <v>202</v>
      </c>
      <c r="J52" s="7">
        <v>175</v>
      </c>
      <c r="K52" s="13">
        <v>2099</v>
      </c>
      <c r="L52" s="6">
        <v>1262</v>
      </c>
      <c r="M52" s="4">
        <v>551</v>
      </c>
      <c r="N52" s="4">
        <v>194</v>
      </c>
      <c r="O52" s="7">
        <v>183</v>
      </c>
      <c r="P52" s="13">
        <v>2190</v>
      </c>
      <c r="Q52" s="32">
        <v>1608</v>
      </c>
      <c r="R52" s="33">
        <v>745</v>
      </c>
      <c r="S52" s="33">
        <v>210</v>
      </c>
      <c r="T52" s="33">
        <v>215</v>
      </c>
      <c r="U52" s="31">
        <f t="shared" si="2"/>
        <v>2778</v>
      </c>
      <c r="V52" s="32">
        <v>1634</v>
      </c>
      <c r="W52" s="33">
        <v>777</v>
      </c>
      <c r="X52" s="33">
        <v>228</v>
      </c>
      <c r="Y52" s="33">
        <v>224</v>
      </c>
      <c r="Z52" s="31">
        <f t="shared" si="3"/>
        <v>2863</v>
      </c>
      <c r="AA52" s="42">
        <v>1683</v>
      </c>
      <c r="AB52" s="45">
        <v>891</v>
      </c>
      <c r="AC52" s="45">
        <v>0</v>
      </c>
      <c r="AD52" s="45">
        <v>0</v>
      </c>
      <c r="AE52" s="45">
        <v>204</v>
      </c>
      <c r="AF52" s="48">
        <v>189</v>
      </c>
      <c r="AG52" s="47">
        <v>0</v>
      </c>
      <c r="AH52" s="47">
        <v>0</v>
      </c>
      <c r="AI52" s="31">
        <f t="shared" si="4"/>
        <v>2967</v>
      </c>
      <c r="AJ52" s="42">
        <v>1286</v>
      </c>
      <c r="AK52" s="45">
        <v>628</v>
      </c>
      <c r="AL52" s="45">
        <v>0</v>
      </c>
      <c r="AM52" s="45">
        <v>0</v>
      </c>
      <c r="AN52" s="45">
        <v>227</v>
      </c>
      <c r="AO52" s="48">
        <v>236</v>
      </c>
      <c r="AP52" s="47">
        <v>0</v>
      </c>
      <c r="AQ52" s="47">
        <v>0</v>
      </c>
      <c r="AR52" s="31">
        <f t="shared" si="17"/>
        <v>2377</v>
      </c>
      <c r="AS52" s="42">
        <v>1481</v>
      </c>
      <c r="AT52" s="45">
        <v>790</v>
      </c>
      <c r="AU52" s="45">
        <v>0</v>
      </c>
      <c r="AV52" s="45">
        <v>0</v>
      </c>
      <c r="AW52" s="45">
        <v>121</v>
      </c>
      <c r="AX52" s="48">
        <v>122</v>
      </c>
      <c r="AY52" s="45">
        <v>0</v>
      </c>
      <c r="AZ52" s="47">
        <v>0</v>
      </c>
      <c r="BA52" s="31">
        <f t="shared" si="18"/>
        <v>2514</v>
      </c>
      <c r="BB52" s="42">
        <v>1496</v>
      </c>
      <c r="BC52" s="45">
        <v>761</v>
      </c>
      <c r="BD52" s="45">
        <v>0</v>
      </c>
      <c r="BE52" s="45">
        <v>0</v>
      </c>
      <c r="BF52" s="45">
        <v>129</v>
      </c>
      <c r="BG52" s="48">
        <v>120</v>
      </c>
      <c r="BH52" s="45">
        <v>0</v>
      </c>
      <c r="BI52" s="47">
        <v>0</v>
      </c>
      <c r="BJ52" s="31">
        <f t="shared" si="20"/>
        <v>2506</v>
      </c>
      <c r="BK52" s="42">
        <v>1549</v>
      </c>
      <c r="BL52" s="45">
        <v>798</v>
      </c>
      <c r="BM52" s="45">
        <v>0</v>
      </c>
      <c r="BN52" s="45">
        <v>119</v>
      </c>
      <c r="BO52" s="48">
        <v>110</v>
      </c>
      <c r="BP52" s="45">
        <v>0</v>
      </c>
      <c r="BQ52" s="31">
        <f t="shared" si="8"/>
        <v>2576</v>
      </c>
      <c r="BR52" s="53"/>
      <c r="BS52" s="55"/>
      <c r="LD52" s="53"/>
    </row>
    <row r="53" spans="1:317" ht="14.1" customHeight="1" x14ac:dyDescent="0.3">
      <c r="A53" s="16" t="s">
        <v>122</v>
      </c>
      <c r="B53" s="6">
        <v>300</v>
      </c>
      <c r="C53" s="4">
        <v>200</v>
      </c>
      <c r="D53" s="4">
        <v>300</v>
      </c>
      <c r="E53" s="7">
        <v>200</v>
      </c>
      <c r="F53" s="13">
        <v>1000</v>
      </c>
      <c r="G53" s="6">
        <v>600</v>
      </c>
      <c r="H53" s="4">
        <v>200</v>
      </c>
      <c r="I53" s="4" t="s">
        <v>81</v>
      </c>
      <c r="J53" s="7" t="s">
        <v>81</v>
      </c>
      <c r="K53" s="13">
        <v>800</v>
      </c>
      <c r="L53" s="6">
        <v>362</v>
      </c>
      <c r="M53" s="4">
        <v>308</v>
      </c>
      <c r="N53" s="4">
        <v>40</v>
      </c>
      <c r="O53" s="7">
        <v>40</v>
      </c>
      <c r="P53" s="13">
        <v>750</v>
      </c>
      <c r="Q53" s="32">
        <v>313</v>
      </c>
      <c r="R53" s="33">
        <v>161</v>
      </c>
      <c r="S53" s="33">
        <v>70</v>
      </c>
      <c r="T53" s="33">
        <v>82</v>
      </c>
      <c r="U53" s="31">
        <f t="shared" si="2"/>
        <v>626</v>
      </c>
      <c r="V53" s="32">
        <v>313</v>
      </c>
      <c r="W53" s="33">
        <v>161</v>
      </c>
      <c r="X53" s="33">
        <v>70</v>
      </c>
      <c r="Y53" s="33">
        <v>82</v>
      </c>
      <c r="Z53" s="31">
        <f t="shared" si="3"/>
        <v>626</v>
      </c>
      <c r="AA53" s="42">
        <v>321</v>
      </c>
      <c r="AB53" s="45">
        <v>170</v>
      </c>
      <c r="AC53" s="45">
        <v>0</v>
      </c>
      <c r="AD53" s="45">
        <v>0</v>
      </c>
      <c r="AE53" s="45">
        <v>72</v>
      </c>
      <c r="AF53" s="48">
        <v>84</v>
      </c>
      <c r="AG53" s="47">
        <v>0</v>
      </c>
      <c r="AH53" s="47">
        <v>0</v>
      </c>
      <c r="AI53" s="31">
        <f t="shared" si="4"/>
        <v>647</v>
      </c>
      <c r="AJ53" s="42">
        <v>0</v>
      </c>
      <c r="AK53" s="45">
        <v>0</v>
      </c>
      <c r="AL53" s="45">
        <v>0</v>
      </c>
      <c r="AM53" s="45">
        <v>0</v>
      </c>
      <c r="AN53" s="45">
        <v>0</v>
      </c>
      <c r="AO53" s="48">
        <v>0</v>
      </c>
      <c r="AP53" s="47">
        <v>0</v>
      </c>
      <c r="AQ53" s="47">
        <v>0</v>
      </c>
      <c r="AR53" s="31">
        <f t="shared" si="17"/>
        <v>0</v>
      </c>
      <c r="AS53" s="42">
        <v>380</v>
      </c>
      <c r="AT53" s="45">
        <v>240</v>
      </c>
      <c r="AU53" s="45">
        <v>0</v>
      </c>
      <c r="AV53" s="45">
        <v>0</v>
      </c>
      <c r="AW53" s="45">
        <v>0</v>
      </c>
      <c r="AX53" s="48">
        <v>0</v>
      </c>
      <c r="AY53" s="45">
        <v>0</v>
      </c>
      <c r="AZ53" s="47">
        <v>0</v>
      </c>
      <c r="BA53" s="31">
        <f t="shared" si="18"/>
        <v>620</v>
      </c>
      <c r="BB53" s="42">
        <v>375</v>
      </c>
      <c r="BC53" s="45">
        <v>250</v>
      </c>
      <c r="BD53" s="45">
        <v>0</v>
      </c>
      <c r="BE53" s="45">
        <v>0</v>
      </c>
      <c r="BF53" s="45">
        <v>21</v>
      </c>
      <c r="BG53" s="48">
        <v>18</v>
      </c>
      <c r="BH53" s="45">
        <v>0</v>
      </c>
      <c r="BI53" s="47">
        <v>0</v>
      </c>
      <c r="BJ53" s="31">
        <f t="shared" si="20"/>
        <v>664</v>
      </c>
      <c r="BK53" s="42">
        <v>380</v>
      </c>
      <c r="BL53" s="45">
        <v>265</v>
      </c>
      <c r="BM53" s="45">
        <v>0</v>
      </c>
      <c r="BN53" s="45">
        <v>15</v>
      </c>
      <c r="BO53" s="48">
        <v>20</v>
      </c>
      <c r="BP53" s="45">
        <v>0</v>
      </c>
      <c r="BQ53" s="31">
        <f t="shared" si="8"/>
        <v>680</v>
      </c>
      <c r="BR53" s="53"/>
      <c r="BS53" s="55"/>
      <c r="LD53" s="53"/>
    </row>
    <row r="54" spans="1:317" ht="14.1" customHeight="1" x14ac:dyDescent="0.3">
      <c r="A54" s="16" t="s">
        <v>123</v>
      </c>
      <c r="B54" s="6">
        <v>798</v>
      </c>
      <c r="C54" s="4">
        <v>691</v>
      </c>
      <c r="D54" s="4">
        <v>315</v>
      </c>
      <c r="E54" s="7">
        <v>366</v>
      </c>
      <c r="F54" s="13">
        <v>2170</v>
      </c>
      <c r="G54" s="6">
        <v>792</v>
      </c>
      <c r="H54" s="4">
        <v>679</v>
      </c>
      <c r="I54" s="4">
        <v>527</v>
      </c>
      <c r="J54" s="7">
        <v>557</v>
      </c>
      <c r="K54" s="13">
        <v>2555</v>
      </c>
      <c r="L54" s="6">
        <v>716</v>
      </c>
      <c r="M54" s="4">
        <v>601</v>
      </c>
      <c r="N54" s="4">
        <v>655</v>
      </c>
      <c r="O54" s="7">
        <v>617</v>
      </c>
      <c r="P54" s="13">
        <v>2589</v>
      </c>
      <c r="Q54" s="32">
        <v>758</v>
      </c>
      <c r="R54" s="33">
        <v>619</v>
      </c>
      <c r="S54" s="33">
        <v>640</v>
      </c>
      <c r="T54" s="33">
        <v>591</v>
      </c>
      <c r="U54" s="31">
        <f t="shared" si="2"/>
        <v>2608</v>
      </c>
      <c r="V54" s="32">
        <v>748</v>
      </c>
      <c r="W54" s="33">
        <v>660</v>
      </c>
      <c r="X54" s="33">
        <v>659</v>
      </c>
      <c r="Y54" s="33">
        <v>734</v>
      </c>
      <c r="Z54" s="31">
        <f t="shared" si="3"/>
        <v>2801</v>
      </c>
      <c r="AA54" s="42">
        <v>741</v>
      </c>
      <c r="AB54" s="45">
        <v>694</v>
      </c>
      <c r="AC54" s="45">
        <v>0</v>
      </c>
      <c r="AD54" s="45">
        <v>0</v>
      </c>
      <c r="AE54" s="45">
        <v>838</v>
      </c>
      <c r="AF54" s="48">
        <v>738</v>
      </c>
      <c r="AG54" s="47">
        <v>0</v>
      </c>
      <c r="AH54" s="47">
        <v>0</v>
      </c>
      <c r="AI54" s="31">
        <f t="shared" si="4"/>
        <v>3011</v>
      </c>
      <c r="AJ54" s="42">
        <v>619</v>
      </c>
      <c r="AK54" s="45">
        <v>536</v>
      </c>
      <c r="AL54" s="45">
        <v>1</v>
      </c>
      <c r="AM54" s="45">
        <v>0</v>
      </c>
      <c r="AN54" s="45">
        <v>57</v>
      </c>
      <c r="AO54" s="48">
        <v>89</v>
      </c>
      <c r="AP54" s="47">
        <v>0</v>
      </c>
      <c r="AQ54" s="47">
        <v>0</v>
      </c>
      <c r="AR54" s="31">
        <f t="shared" si="17"/>
        <v>1302</v>
      </c>
      <c r="AS54" s="42">
        <v>567</v>
      </c>
      <c r="AT54" s="45">
        <v>482</v>
      </c>
      <c r="AU54" s="45">
        <v>5</v>
      </c>
      <c r="AV54" s="45">
        <v>4</v>
      </c>
      <c r="AW54" s="45">
        <v>69</v>
      </c>
      <c r="AX54" s="48">
        <v>94</v>
      </c>
      <c r="AY54" s="45">
        <v>1</v>
      </c>
      <c r="AZ54" s="47">
        <v>0</v>
      </c>
      <c r="BA54" s="31">
        <f t="shared" si="18"/>
        <v>1222</v>
      </c>
      <c r="BB54" s="42">
        <v>612</v>
      </c>
      <c r="BC54" s="45">
        <v>474</v>
      </c>
      <c r="BD54" s="45">
        <v>4</v>
      </c>
      <c r="BE54" s="45">
        <v>49</v>
      </c>
      <c r="BF54" s="45">
        <v>78</v>
      </c>
      <c r="BG54" s="48">
        <v>121</v>
      </c>
      <c r="BH54" s="45">
        <v>1</v>
      </c>
      <c r="BI54" s="47">
        <v>1</v>
      </c>
      <c r="BJ54" s="31">
        <f t="shared" si="20"/>
        <v>1340</v>
      </c>
      <c r="BK54" s="42">
        <v>612</v>
      </c>
      <c r="BL54" s="45">
        <v>474</v>
      </c>
      <c r="BM54" s="45">
        <v>53</v>
      </c>
      <c r="BN54" s="45">
        <v>78</v>
      </c>
      <c r="BO54" s="48">
        <v>121</v>
      </c>
      <c r="BP54" s="45">
        <v>2</v>
      </c>
      <c r="BQ54" s="31">
        <f t="shared" si="8"/>
        <v>1340</v>
      </c>
      <c r="BR54" s="53"/>
      <c r="BS54" s="55"/>
      <c r="LD54" s="53"/>
    </row>
    <row r="55" spans="1:317" ht="14.1" customHeight="1" x14ac:dyDescent="0.3">
      <c r="A55" s="16" t="s">
        <v>124</v>
      </c>
      <c r="B55" s="6">
        <v>156</v>
      </c>
      <c r="C55" s="4">
        <v>112</v>
      </c>
      <c r="D55" s="4">
        <v>170</v>
      </c>
      <c r="E55" s="7">
        <v>114</v>
      </c>
      <c r="F55" s="13">
        <v>552</v>
      </c>
      <c r="G55" s="6">
        <v>224</v>
      </c>
      <c r="H55" s="4">
        <v>96</v>
      </c>
      <c r="I55" s="4">
        <v>280</v>
      </c>
      <c r="J55" s="7">
        <v>186</v>
      </c>
      <c r="K55" s="13">
        <v>786</v>
      </c>
      <c r="L55" s="6">
        <v>200</v>
      </c>
      <c r="M55" s="4">
        <v>280</v>
      </c>
      <c r="N55" s="4">
        <v>242</v>
      </c>
      <c r="O55" s="7">
        <v>250</v>
      </c>
      <c r="P55" s="13">
        <v>972</v>
      </c>
      <c r="Q55" s="32">
        <v>210</v>
      </c>
      <c r="R55" s="33">
        <v>280</v>
      </c>
      <c r="S55" s="33">
        <v>348</v>
      </c>
      <c r="T55" s="33">
        <v>408</v>
      </c>
      <c r="U55" s="31">
        <f t="shared" si="2"/>
        <v>1246</v>
      </c>
      <c r="V55" s="32">
        <v>240</v>
      </c>
      <c r="W55" s="33">
        <v>340</v>
      </c>
      <c r="X55" s="33">
        <v>360</v>
      </c>
      <c r="Y55" s="33">
        <v>540</v>
      </c>
      <c r="Z55" s="31">
        <f t="shared" si="3"/>
        <v>1480</v>
      </c>
      <c r="AA55" s="43">
        <v>298</v>
      </c>
      <c r="AB55" s="46">
        <v>372</v>
      </c>
      <c r="AC55" s="46">
        <v>0</v>
      </c>
      <c r="AD55" s="46">
        <v>0</v>
      </c>
      <c r="AE55" s="46">
        <v>479</v>
      </c>
      <c r="AF55" s="49">
        <v>571</v>
      </c>
      <c r="AG55" s="47">
        <v>0</v>
      </c>
      <c r="AH55" s="47">
        <v>0</v>
      </c>
      <c r="AI55" s="31">
        <f t="shared" si="4"/>
        <v>1720</v>
      </c>
      <c r="AJ55" s="43">
        <v>55</v>
      </c>
      <c r="AK55" s="46">
        <v>34</v>
      </c>
      <c r="AL55" s="46">
        <v>0</v>
      </c>
      <c r="AM55" s="46">
        <v>0</v>
      </c>
      <c r="AN55" s="46">
        <v>11</v>
      </c>
      <c r="AO55" s="49">
        <v>5</v>
      </c>
      <c r="AP55" s="47">
        <v>0</v>
      </c>
      <c r="AQ55" s="47">
        <v>0</v>
      </c>
      <c r="AR55" s="31">
        <f t="shared" si="17"/>
        <v>105</v>
      </c>
      <c r="AS55" s="43">
        <v>143</v>
      </c>
      <c r="AT55" s="46">
        <v>78</v>
      </c>
      <c r="AU55" s="46">
        <v>0</v>
      </c>
      <c r="AV55" s="46">
        <v>1</v>
      </c>
      <c r="AW55" s="46">
        <v>14</v>
      </c>
      <c r="AX55" s="49">
        <v>22</v>
      </c>
      <c r="AY55" s="46">
        <v>0</v>
      </c>
      <c r="AZ55" s="47">
        <v>0</v>
      </c>
      <c r="BA55" s="31">
        <f t="shared" si="18"/>
        <v>258</v>
      </c>
      <c r="BB55" s="43">
        <v>226</v>
      </c>
      <c r="BC55" s="46">
        <v>122</v>
      </c>
      <c r="BD55" s="46">
        <v>0</v>
      </c>
      <c r="BE55" s="46">
        <v>1</v>
      </c>
      <c r="BF55" s="46">
        <v>36</v>
      </c>
      <c r="BG55" s="49">
        <v>39</v>
      </c>
      <c r="BH55" s="46">
        <v>0</v>
      </c>
      <c r="BI55" s="47">
        <v>0</v>
      </c>
      <c r="BJ55" s="31">
        <f t="shared" si="20"/>
        <v>424</v>
      </c>
      <c r="BK55" s="43">
        <v>258</v>
      </c>
      <c r="BL55" s="46">
        <v>143</v>
      </c>
      <c r="BM55" s="46">
        <v>2</v>
      </c>
      <c r="BN55" s="46">
        <v>22</v>
      </c>
      <c r="BO55" s="49">
        <v>28</v>
      </c>
      <c r="BP55" s="46">
        <v>0</v>
      </c>
      <c r="BQ55" s="31">
        <f t="shared" si="8"/>
        <v>453</v>
      </c>
      <c r="BR55" s="53"/>
      <c r="BS55" s="55"/>
      <c r="LD55" s="53"/>
    </row>
    <row r="56" spans="1:317" ht="14.1" customHeight="1" x14ac:dyDescent="0.3">
      <c r="A56" s="16" t="s">
        <v>125</v>
      </c>
      <c r="B56" s="6">
        <v>67</v>
      </c>
      <c r="C56" s="4">
        <v>13</v>
      </c>
      <c r="D56" s="4">
        <v>37</v>
      </c>
      <c r="E56" s="7">
        <v>4</v>
      </c>
      <c r="F56" s="13">
        <v>121</v>
      </c>
      <c r="G56" s="6">
        <v>109</v>
      </c>
      <c r="H56" s="4">
        <v>36</v>
      </c>
      <c r="I56" s="4">
        <v>12</v>
      </c>
      <c r="J56" s="7">
        <v>4</v>
      </c>
      <c r="K56" s="13">
        <v>161</v>
      </c>
      <c r="L56" s="6">
        <v>72</v>
      </c>
      <c r="M56" s="4">
        <v>12</v>
      </c>
      <c r="N56" s="4">
        <v>71</v>
      </c>
      <c r="O56" s="7">
        <v>15</v>
      </c>
      <c r="P56" s="13">
        <v>170</v>
      </c>
      <c r="Q56" s="6"/>
      <c r="R56" s="4"/>
      <c r="S56" s="4"/>
      <c r="T56" s="7"/>
      <c r="U56" s="31">
        <v>203</v>
      </c>
      <c r="V56" s="6">
        <v>190</v>
      </c>
      <c r="W56" s="4">
        <v>100</v>
      </c>
      <c r="X56" s="4">
        <v>130</v>
      </c>
      <c r="Y56" s="7">
        <v>85</v>
      </c>
      <c r="Z56" s="31">
        <f t="shared" si="3"/>
        <v>505</v>
      </c>
      <c r="AA56" s="42">
        <v>187</v>
      </c>
      <c r="AB56" s="45">
        <v>113</v>
      </c>
      <c r="AC56" s="45">
        <v>0</v>
      </c>
      <c r="AD56" s="45">
        <v>0</v>
      </c>
      <c r="AE56" s="45">
        <v>226</v>
      </c>
      <c r="AF56" s="48">
        <v>67</v>
      </c>
      <c r="AG56" s="47">
        <v>0</v>
      </c>
      <c r="AH56" s="47">
        <v>9</v>
      </c>
      <c r="AI56" s="31">
        <f t="shared" si="4"/>
        <v>602</v>
      </c>
      <c r="AJ56" s="42">
        <v>112</v>
      </c>
      <c r="AK56" s="45">
        <v>62</v>
      </c>
      <c r="AL56" s="45">
        <v>0</v>
      </c>
      <c r="AM56" s="45">
        <v>0</v>
      </c>
      <c r="AN56" s="45">
        <v>107</v>
      </c>
      <c r="AO56" s="48">
        <v>53</v>
      </c>
      <c r="AP56" s="47">
        <v>0</v>
      </c>
      <c r="AQ56" s="47">
        <v>4</v>
      </c>
      <c r="AR56" s="31">
        <f t="shared" si="17"/>
        <v>338</v>
      </c>
      <c r="AS56" s="42">
        <v>93</v>
      </c>
      <c r="AT56" s="45">
        <v>26</v>
      </c>
      <c r="AU56" s="45">
        <v>0</v>
      </c>
      <c r="AV56" s="45">
        <v>2</v>
      </c>
      <c r="AW56" s="45">
        <v>31</v>
      </c>
      <c r="AX56" s="48">
        <v>19</v>
      </c>
      <c r="AY56" s="45">
        <v>0</v>
      </c>
      <c r="AZ56" s="47">
        <v>0</v>
      </c>
      <c r="BA56" s="31">
        <f t="shared" si="18"/>
        <v>171</v>
      </c>
      <c r="BB56" s="42">
        <v>180</v>
      </c>
      <c r="BC56" s="45">
        <v>41</v>
      </c>
      <c r="BD56" s="45">
        <v>0</v>
      </c>
      <c r="BE56" s="45">
        <v>0</v>
      </c>
      <c r="BF56" s="45">
        <v>63</v>
      </c>
      <c r="BG56" s="48">
        <v>12</v>
      </c>
      <c r="BH56" s="45">
        <v>0</v>
      </c>
      <c r="BI56" s="47">
        <v>7</v>
      </c>
      <c r="BJ56" s="31">
        <f t="shared" si="20"/>
        <v>303</v>
      </c>
      <c r="BK56" s="42">
        <v>212</v>
      </c>
      <c r="BL56" s="45">
        <v>28</v>
      </c>
      <c r="BM56" s="45">
        <v>2</v>
      </c>
      <c r="BN56" s="45">
        <v>148</v>
      </c>
      <c r="BO56" s="48">
        <v>36</v>
      </c>
      <c r="BP56" s="45">
        <v>12</v>
      </c>
      <c r="BQ56" s="31">
        <f t="shared" si="8"/>
        <v>438</v>
      </c>
    </row>
    <row r="57" spans="1:317" ht="14.4" x14ac:dyDescent="0.3">
      <c r="A57" s="60"/>
      <c r="B57" s="61"/>
      <c r="C57" s="61"/>
      <c r="D57" s="61"/>
      <c r="E57" s="61"/>
      <c r="F57" s="62"/>
      <c r="G57" s="62"/>
      <c r="H57" s="62"/>
      <c r="I57" s="62"/>
      <c r="J57" s="62"/>
      <c r="K57" s="62"/>
      <c r="L57" s="62"/>
      <c r="M57" s="62"/>
      <c r="N57" s="62"/>
      <c r="O57" s="62"/>
      <c r="P57" s="63"/>
      <c r="Q57" s="62"/>
      <c r="R57" s="62"/>
      <c r="S57" s="62"/>
      <c r="T57" s="62"/>
      <c r="U57" s="63"/>
      <c r="V57" s="63"/>
      <c r="W57" s="63"/>
      <c r="X57" s="63"/>
      <c r="Y57" s="63"/>
      <c r="Z57" s="63"/>
      <c r="AA57" s="63"/>
      <c r="AB57" s="63"/>
      <c r="AC57" s="63"/>
      <c r="AD57" s="63"/>
      <c r="AE57" s="63"/>
      <c r="AF57" s="63"/>
      <c r="AG57" s="63"/>
      <c r="AH57" s="63"/>
      <c r="AI57" s="64"/>
      <c r="AJ57" s="63"/>
      <c r="AK57" s="63"/>
      <c r="AL57" s="63"/>
      <c r="AM57" s="63"/>
      <c r="AN57" s="63"/>
      <c r="AO57" s="63"/>
      <c r="AP57" s="63"/>
      <c r="AQ57" s="63"/>
      <c r="AR57" s="64"/>
      <c r="AS57" s="63"/>
      <c r="AT57" s="63"/>
      <c r="AU57" s="63"/>
      <c r="AV57" s="63"/>
      <c r="AW57" s="63"/>
      <c r="AX57" s="63"/>
      <c r="AY57" s="63"/>
      <c r="AZ57" s="63"/>
      <c r="BA57" s="64"/>
      <c r="BB57" s="63"/>
      <c r="BC57" s="63"/>
      <c r="BD57" s="63"/>
      <c r="BE57" s="63"/>
      <c r="BF57" s="63"/>
      <c r="BG57" s="63"/>
      <c r="BH57" s="63"/>
      <c r="BI57" s="63"/>
      <c r="BJ57" s="64"/>
      <c r="BK57" s="64"/>
      <c r="BL57" s="64"/>
      <c r="BM57" s="64"/>
      <c r="BN57" s="64"/>
      <c r="BO57" s="64"/>
      <c r="BP57" s="64"/>
      <c r="BQ57" s="64"/>
    </row>
    <row r="58" spans="1:317" ht="14.4" x14ac:dyDescent="0.3">
      <c r="A58" s="65" t="s">
        <v>127</v>
      </c>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U58" s="65"/>
      <c r="AV58" s="65"/>
      <c r="AW58" s="65"/>
      <c r="AX58" s="65"/>
      <c r="AY58" s="65"/>
      <c r="AZ58" s="65"/>
      <c r="BA58" s="65"/>
      <c r="BB58" s="66"/>
      <c r="BC58" s="66"/>
      <c r="BD58" s="66"/>
      <c r="BE58" s="66"/>
      <c r="BF58" s="66"/>
      <c r="BG58" s="66"/>
      <c r="BH58" s="66"/>
      <c r="BI58" s="66"/>
      <c r="BJ58" s="66"/>
      <c r="BK58" s="66"/>
      <c r="BL58" s="66"/>
      <c r="BM58" s="66"/>
      <c r="BN58" s="66"/>
      <c r="BO58" s="66"/>
      <c r="BP58" s="66"/>
      <c r="BQ58" s="66"/>
    </row>
    <row r="59" spans="1:317" ht="14.4" x14ac:dyDescent="0.3">
      <c r="A59" s="65" t="s">
        <v>128</v>
      </c>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c r="AZ59" s="65"/>
      <c r="BA59" s="65"/>
      <c r="BB59" s="66"/>
      <c r="BC59" s="66"/>
      <c r="BD59" s="66"/>
      <c r="BE59" s="66"/>
      <c r="BF59" s="66"/>
      <c r="BG59" s="66"/>
      <c r="BH59" s="66"/>
      <c r="BI59" s="66"/>
      <c r="BJ59" s="66"/>
      <c r="BK59" s="66"/>
      <c r="BL59" s="66"/>
      <c r="BM59" s="66"/>
      <c r="BN59" s="66"/>
      <c r="BO59" s="66"/>
      <c r="BP59" s="66"/>
      <c r="BQ59" s="66"/>
    </row>
    <row r="60" spans="1:317" ht="14.4" x14ac:dyDescent="0.3">
      <c r="A60" s="67" t="s">
        <v>129</v>
      </c>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8"/>
      <c r="BC60" s="68"/>
      <c r="BD60" s="68"/>
      <c r="BE60" s="68"/>
      <c r="BF60" s="68"/>
      <c r="BG60" s="68"/>
      <c r="BH60" s="68"/>
      <c r="BI60" s="68"/>
      <c r="BJ60" s="68"/>
      <c r="BK60" s="68"/>
      <c r="BL60" s="68"/>
      <c r="BM60" s="68"/>
      <c r="BN60" s="68"/>
      <c r="BO60" s="68"/>
      <c r="BP60" s="68"/>
      <c r="BQ60" s="68"/>
    </row>
    <row r="61" spans="1:317" ht="14.4" x14ac:dyDescent="0.3">
      <c r="A61" s="67" t="s">
        <v>130</v>
      </c>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8"/>
      <c r="BC61" s="68"/>
      <c r="BD61" s="68"/>
      <c r="BE61" s="68"/>
      <c r="BF61" s="68"/>
      <c r="BG61" s="68"/>
      <c r="BH61" s="68"/>
      <c r="BI61" s="68"/>
      <c r="BJ61" s="68"/>
      <c r="BK61" s="68"/>
      <c r="BL61" s="68"/>
      <c r="BM61" s="68"/>
      <c r="BN61" s="68"/>
      <c r="BO61" s="68"/>
      <c r="BP61" s="68"/>
      <c r="BQ61" s="68"/>
    </row>
    <row r="62" spans="1:317" ht="26.4" customHeight="1" x14ac:dyDescent="0.3">
      <c r="A62" s="67" t="s">
        <v>131</v>
      </c>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8"/>
      <c r="BC62" s="68"/>
      <c r="BD62" s="68"/>
      <c r="BE62" s="68"/>
      <c r="BF62" s="68"/>
      <c r="BG62" s="68"/>
      <c r="BH62" s="68"/>
      <c r="BI62" s="68"/>
      <c r="BJ62" s="68"/>
      <c r="BK62" s="68"/>
      <c r="BL62" s="68"/>
      <c r="BM62" s="68"/>
      <c r="BN62" s="68"/>
      <c r="BO62" s="68"/>
      <c r="BP62" s="68"/>
      <c r="BQ62" s="68"/>
    </row>
    <row r="63" spans="1:317" ht="27" customHeight="1" x14ac:dyDescent="0.3">
      <c r="A63" s="67" t="s">
        <v>132</v>
      </c>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8"/>
      <c r="BC63" s="68"/>
      <c r="BD63" s="68"/>
      <c r="BE63" s="68"/>
      <c r="BF63" s="68"/>
      <c r="BG63" s="68"/>
      <c r="BH63" s="68"/>
      <c r="BI63" s="68"/>
      <c r="BJ63" s="68"/>
      <c r="BK63" s="68"/>
      <c r="BL63" s="68"/>
      <c r="BM63" s="68"/>
      <c r="BN63" s="68"/>
      <c r="BO63" s="68"/>
      <c r="BP63" s="68"/>
      <c r="BQ63" s="68"/>
    </row>
    <row r="64" spans="1:317" ht="30.9" customHeight="1" x14ac:dyDescent="0.3">
      <c r="A64" s="67" t="s">
        <v>133</v>
      </c>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8"/>
      <c r="BC64" s="68"/>
      <c r="BD64" s="68"/>
      <c r="BE64" s="68"/>
      <c r="BF64" s="68"/>
      <c r="BG64" s="68"/>
      <c r="BH64" s="68"/>
      <c r="BI64" s="68"/>
      <c r="BJ64" s="68"/>
      <c r="BK64" s="68"/>
      <c r="BL64" s="68"/>
      <c r="BM64" s="68"/>
      <c r="BN64" s="68"/>
      <c r="BO64" s="68"/>
      <c r="BP64" s="68"/>
      <c r="BQ64" s="68"/>
    </row>
    <row r="65" spans="1:69" ht="14.4" x14ac:dyDescent="0.3">
      <c r="A65" s="67" t="s">
        <v>134</v>
      </c>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8"/>
      <c r="BC65" s="68"/>
      <c r="BD65" s="68"/>
      <c r="BE65" s="68"/>
      <c r="BF65" s="68"/>
      <c r="BG65" s="68"/>
      <c r="BH65" s="68"/>
      <c r="BI65" s="68"/>
      <c r="BJ65" s="68"/>
      <c r="BK65" s="68"/>
      <c r="BL65" s="68"/>
      <c r="BM65" s="68"/>
      <c r="BN65" s="68"/>
      <c r="BO65" s="68"/>
      <c r="BP65" s="68"/>
      <c r="BQ65" s="68"/>
    </row>
    <row r="66" spans="1:69" ht="19.5" customHeight="1" x14ac:dyDescent="0.3">
      <c r="A66" s="67" t="s">
        <v>135</v>
      </c>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8"/>
      <c r="BC66" s="68"/>
      <c r="BD66" s="68"/>
      <c r="BE66" s="68"/>
      <c r="BF66" s="68"/>
      <c r="BG66" s="68"/>
      <c r="BH66" s="68"/>
      <c r="BI66" s="68"/>
      <c r="BJ66" s="68"/>
      <c r="BK66" s="68"/>
      <c r="BL66" s="68"/>
      <c r="BM66" s="68"/>
      <c r="BN66" s="68"/>
      <c r="BO66" s="68"/>
      <c r="BP66" s="68"/>
      <c r="BQ66" s="68"/>
    </row>
    <row r="67" spans="1:69" ht="42.75" customHeight="1" x14ac:dyDescent="0.3">
      <c r="A67" s="69" t="s">
        <v>136</v>
      </c>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1"/>
      <c r="BC67" s="71"/>
      <c r="BD67" s="71"/>
      <c r="BE67" s="71"/>
      <c r="BF67" s="71"/>
      <c r="BG67" s="71"/>
      <c r="BH67" s="71"/>
      <c r="BI67" s="71"/>
      <c r="BJ67" s="71"/>
      <c r="BK67" s="71"/>
      <c r="BL67" s="71"/>
      <c r="BM67" s="71"/>
      <c r="BN67" s="71"/>
      <c r="BO67" s="71"/>
      <c r="BP67" s="71"/>
      <c r="BQ67" s="71"/>
    </row>
    <row r="68" spans="1:69" ht="35.25" customHeight="1" x14ac:dyDescent="0.3">
      <c r="A68" s="65" t="s">
        <v>137</v>
      </c>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6"/>
      <c r="BC68" s="66"/>
      <c r="BD68" s="66"/>
      <c r="BE68" s="66"/>
      <c r="BF68" s="66"/>
      <c r="BG68" s="66"/>
      <c r="BH68" s="66"/>
      <c r="BI68" s="66"/>
      <c r="BJ68" s="66"/>
      <c r="BK68" s="66"/>
      <c r="BL68" s="66"/>
      <c r="BM68" s="66"/>
      <c r="BN68" s="66"/>
      <c r="BO68" s="66"/>
      <c r="BP68" s="66"/>
      <c r="BQ68" s="66"/>
    </row>
    <row r="69" spans="1:69" ht="13.2" customHeight="1" x14ac:dyDescent="0.3">
      <c r="A69" s="65" t="s">
        <v>138</v>
      </c>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6"/>
      <c r="BC69" s="66"/>
      <c r="BD69" s="66"/>
      <c r="BE69" s="66"/>
      <c r="BF69" s="66"/>
      <c r="BG69" s="66"/>
      <c r="BH69" s="66"/>
      <c r="BI69" s="66"/>
      <c r="BJ69" s="66"/>
      <c r="BK69" s="66"/>
      <c r="BL69" s="66"/>
      <c r="BM69" s="66"/>
      <c r="BN69" s="66"/>
      <c r="BO69" s="66"/>
      <c r="BP69" s="66"/>
      <c r="BQ69" s="66"/>
    </row>
    <row r="70" spans="1:69" ht="14.4" x14ac:dyDescent="0.3">
      <c r="A70" s="76"/>
      <c r="B70" s="77"/>
      <c r="C70" s="77"/>
      <c r="D70" s="77"/>
      <c r="E70" s="77"/>
      <c r="F70" s="76"/>
      <c r="G70" s="77"/>
      <c r="H70" s="77"/>
      <c r="I70" s="77"/>
      <c r="J70" s="77"/>
      <c r="K70" s="76"/>
      <c r="L70" s="77"/>
      <c r="M70" s="77"/>
      <c r="N70" s="77"/>
      <c r="O70" s="77"/>
      <c r="P70" s="76"/>
      <c r="Q70" s="77"/>
      <c r="R70" s="77"/>
      <c r="S70" s="77"/>
      <c r="T70" s="77"/>
      <c r="U70" s="76"/>
      <c r="V70" s="76"/>
      <c r="W70" s="76"/>
      <c r="X70" s="76"/>
      <c r="Y70" s="76"/>
      <c r="Z70" s="76"/>
      <c r="AA70" s="76"/>
      <c r="AB70" s="76"/>
      <c r="AC70" s="76"/>
      <c r="AD70" s="76"/>
      <c r="AE70" s="76"/>
      <c r="AF70" s="76"/>
      <c r="AG70" s="76"/>
      <c r="AH70" s="76"/>
      <c r="AI70" s="64"/>
      <c r="AJ70" s="76"/>
      <c r="AK70" s="76"/>
      <c r="AL70" s="76"/>
      <c r="AM70" s="76"/>
      <c r="AN70" s="76"/>
      <c r="AO70" s="76"/>
      <c r="AP70" s="76"/>
      <c r="AQ70" s="76"/>
      <c r="AR70" s="64"/>
      <c r="AS70" s="76"/>
      <c r="AT70" s="76"/>
      <c r="AU70" s="76"/>
      <c r="AV70" s="76"/>
      <c r="AW70" s="76"/>
      <c r="AX70" s="76"/>
      <c r="AY70" s="76"/>
      <c r="AZ70" s="76"/>
      <c r="BA70" s="64"/>
      <c r="BB70" s="76"/>
      <c r="BC70" s="76"/>
      <c r="BD70" s="76"/>
      <c r="BE70" s="76"/>
      <c r="BF70" s="76"/>
      <c r="BG70" s="76"/>
      <c r="BH70" s="76"/>
      <c r="BI70" s="76"/>
      <c r="BJ70" s="64"/>
      <c r="BK70" s="64"/>
      <c r="BL70" s="64"/>
      <c r="BM70" s="64"/>
      <c r="BN70" s="64"/>
      <c r="BO70" s="64"/>
      <c r="BP70" s="64"/>
      <c r="BQ70" s="64"/>
    </row>
    <row r="71" spans="1:69" ht="14.4" x14ac:dyDescent="0.3"/>
    <row r="72" spans="1:69" ht="14.4" x14ac:dyDescent="0.3"/>
    <row r="73" spans="1:69" ht="15" customHeight="1" x14ac:dyDescent="0.3"/>
    <row r="75" spans="1:69" ht="15" customHeight="1" x14ac:dyDescent="0.3"/>
    <row r="76" spans="1:69" ht="15" customHeight="1" x14ac:dyDescent="0.3"/>
  </sheetData>
  <mergeCells count="13">
    <mergeCell ref="A1:P1"/>
    <mergeCell ref="A59:BA59"/>
    <mergeCell ref="A58:BA58"/>
    <mergeCell ref="A66:BA66"/>
    <mergeCell ref="A69:BA69"/>
    <mergeCell ref="A68:BA68"/>
    <mergeCell ref="A64:BA64"/>
    <mergeCell ref="A63:BA63"/>
    <mergeCell ref="A62:BA62"/>
    <mergeCell ref="A61:BA61"/>
    <mergeCell ref="A60:BA60"/>
    <mergeCell ref="A65:BA65"/>
    <mergeCell ref="A67:BA67"/>
  </mergeCells>
  <phoneticPr fontId="9" type="noConversion"/>
  <pageMargins left="0" right="0" top="0" bottom="0.74803149606299213" header="0.31496062992125984" footer="0.31496062992125984"/>
  <pageSetup paperSize="8" scale="69" orientation="landscape" r:id="rId1"/>
  <headerFooter>
    <oddFooter>&amp;C&amp;P&amp;RSGB Membership (final version): 30/09/2019</oddFooter>
  </headerFooter>
  <ignoredErrors>
    <ignoredError sqref="Z49:Z56" formulaRange="1"/>
    <ignoredError sqref="V6:W6" unlockedFormula="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Expired xmlns="dbb8eb13-8159-49c5-b55e-052e4280298e">false</Expired>
    <_dlc_DocIdPersistId xmlns="dbb8eb13-8159-49c5-b55e-052e4280298e" xsi:nil="true"/>
    <_dlc_DocId xmlns="dbb8eb13-8159-49c5-b55e-052e4280298e">FIN0INTINVES-1341633695-330</_dlc_DocId>
    <_dlc_DocIdUrl xmlns="dbb8eb13-8159-49c5-b55e-052e4280298e">
      <Url>https://sportscotland.sharepoint.com/sites/FIN_IntInvest/_layouts/15/DocIdRedir.aspx?ID=FIN0INTINVES-1341633695-330</Url>
      <Description>FIN0INTINVES-1341633695-330</Description>
    </_dlc_DocIdUrl>
    <InvestmentStream xmlns="a6fd9b48-f4ab-4253-a19e-9f0bf70f8f33">SGB</InvestmentStream>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Excel" ma:contentTypeID="0x01010094C2B682C8CCEE49BE6BDACD0595133A001BC33D566E7E9D4C9D1EA8F977BED762" ma:contentTypeVersion="15" ma:contentTypeDescription="New Excel Document" ma:contentTypeScope="" ma:versionID="772ff29be5a5fe1ee05c1b22ffb3afb3">
  <xsd:schema xmlns:xsd="http://www.w3.org/2001/XMLSchema" xmlns:xs="http://www.w3.org/2001/XMLSchema" xmlns:p="http://schemas.microsoft.com/office/2006/metadata/properties" xmlns:ns2="dbb8eb13-8159-49c5-b55e-052e4280298e" xmlns:ns3="a6fd9b48-f4ab-4253-a19e-9f0bf70f8f33" targetNamespace="http://schemas.microsoft.com/office/2006/metadata/properties" ma:root="true" ma:fieldsID="ec089a62529c58730e740284f0d87429" ns2:_="" ns3:_="">
    <xsd:import namespace="dbb8eb13-8159-49c5-b55e-052e4280298e"/>
    <xsd:import namespace="a6fd9b48-f4ab-4253-a19e-9f0bf70f8f33"/>
    <xsd:element name="properties">
      <xsd:complexType>
        <xsd:sequence>
          <xsd:element name="documentManagement">
            <xsd:complexType>
              <xsd:all>
                <xsd:element ref="ns2:Expired" minOccurs="0"/>
                <xsd:element ref="ns2:_dlc_DocId" minOccurs="0"/>
                <xsd:element ref="ns2:_dlc_DocIdUrl" minOccurs="0"/>
                <xsd:element ref="ns2:_dlc_DocIdPersistId" minOccurs="0"/>
                <xsd:element ref="ns3:InvestmentStrea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b8eb13-8159-49c5-b55e-052e4280298e" elementFormDefault="qualified">
    <xsd:import namespace="http://schemas.microsoft.com/office/2006/documentManagement/types"/>
    <xsd:import namespace="http://schemas.microsoft.com/office/infopath/2007/PartnerControls"/>
    <xsd:element name="Expired" ma:index="2" nillable="true" ma:displayName="Expired" ma:default="0" ma:internalName="Expired" ma:readOnly="false">
      <xsd:simpleType>
        <xsd:restriction base="dms:Boolean"/>
      </xsd:simpleType>
    </xsd:element>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6fd9b48-f4ab-4253-a19e-9f0bf70f8f33" elementFormDefault="qualified">
    <xsd:import namespace="http://schemas.microsoft.com/office/2006/documentManagement/types"/>
    <xsd:import namespace="http://schemas.microsoft.com/office/infopath/2007/PartnerControls"/>
    <xsd:element name="InvestmentStream" ma:index="12" nillable="true" ma:displayName="Investment Stream" ma:format="Dropdown" ma:internalName="InvestmentStream">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C2270A-A1B8-4E74-AC6C-6E825109E597}">
  <ds:schemaRefs>
    <ds:schemaRef ds:uri="http://schemas.microsoft.com/office/2006/metadata/properties"/>
    <ds:schemaRef ds:uri="http://purl.org/dc/dcmitype/"/>
    <ds:schemaRef ds:uri="http://schemas.microsoft.com/office/2006/documentManagement/types"/>
    <ds:schemaRef ds:uri="http://schemas.microsoft.com/office/infopath/2007/PartnerControls"/>
    <ds:schemaRef ds:uri="a6fd9b48-f4ab-4253-a19e-9f0bf70f8f33"/>
    <ds:schemaRef ds:uri="http://schemas.openxmlformats.org/package/2006/metadata/core-properties"/>
    <ds:schemaRef ds:uri="http://purl.org/dc/elements/1.1/"/>
    <ds:schemaRef ds:uri="dbb8eb13-8159-49c5-b55e-052e4280298e"/>
    <ds:schemaRef ds:uri="http://www.w3.org/XML/1998/namespace"/>
    <ds:schemaRef ds:uri="http://purl.org/dc/terms/"/>
  </ds:schemaRefs>
</ds:datastoreItem>
</file>

<file path=customXml/itemProps2.xml><?xml version="1.0" encoding="utf-8"?>
<ds:datastoreItem xmlns:ds="http://schemas.openxmlformats.org/officeDocument/2006/customXml" ds:itemID="{BCBA4B6E-157F-4982-875A-836E7AF664C7}">
  <ds:schemaRefs>
    <ds:schemaRef ds:uri="http://schemas.microsoft.com/sharepoint/v3/contenttype/forms"/>
  </ds:schemaRefs>
</ds:datastoreItem>
</file>

<file path=customXml/itemProps3.xml><?xml version="1.0" encoding="utf-8"?>
<ds:datastoreItem xmlns:ds="http://schemas.openxmlformats.org/officeDocument/2006/customXml" ds:itemID="{3C4AD4C7-BA06-41D3-B1F7-6B01580114A7}">
  <ds:schemaRefs>
    <ds:schemaRef ds:uri="http://schemas.microsoft.com/sharepoint/events"/>
  </ds:schemaRefs>
</ds:datastoreItem>
</file>

<file path=customXml/itemProps4.xml><?xml version="1.0" encoding="utf-8"?>
<ds:datastoreItem xmlns:ds="http://schemas.openxmlformats.org/officeDocument/2006/customXml" ds:itemID="{4C046D3A-DB75-49BB-8F99-4AB1CF6272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b8eb13-8159-49c5-b55e-052e4280298e"/>
    <ds:schemaRef ds:uri="a6fd9b48-f4ab-4253-a19e-9f0bf70f8f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SGB Membership</vt:lpstr>
      <vt:lpstr>'SGB Membership'!Print_Area</vt:lpstr>
    </vt:vector>
  </TitlesOfParts>
  <Manager/>
  <Company>sportscotland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Membership Report</dc:title>
  <dc:subject/>
  <dc:creator>alison.craig</dc:creator>
  <cp:keywords/>
  <dc:description/>
  <cp:lastModifiedBy>Gary Rodden</cp:lastModifiedBy>
  <cp:revision/>
  <dcterms:created xsi:type="dcterms:W3CDTF">2017-08-09T11:39:24Z</dcterms:created>
  <dcterms:modified xsi:type="dcterms:W3CDTF">2024-11-11T14:40:25Z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0x01010094C2B682C8CCEE49BE6BDACD0595133A001BC33D566E7E9D4C9D1EA8F977BED762</vt:lpwstr>
  </property>
  <property fmtid="{D5CDD505-2E9C-101B-9397-08002B2CF9AE}" pid="3" name="ItemRetentionFormula">
    <vt:lpwstr>&lt;formula id="sportscotland"&gt;&lt;/formula&gt;</vt:lpwstr>
  </property>
  <property fmtid="{D5CDD505-2E9C-101B-9397-08002B2CF9AE}" pid="4" name="_dlc_policyId">
    <vt:lpwstr>0x0101|-1465434203</vt:lpwstr>
  </property>
  <property fmtid="{D5CDD505-2E9C-101B-9397-08002B2CF9AE}" pid="5" name="Year">
    <vt:lpwstr>2021</vt:lpwstr>
  </property>
  <property fmtid="{D5CDD505-2E9C-101B-9397-08002B2CF9AE}" pid="6" name="Order">
    <vt:r8>24800</vt:r8>
  </property>
  <property fmtid="{D5CDD505-2E9C-101B-9397-08002B2CF9AE}" pid="7" name="ssProgramme">
    <vt:lpwstr>2019</vt:lpwstr>
  </property>
  <property fmtid="{D5CDD505-2E9C-101B-9397-08002B2CF9AE}" pid="8" name="_dlc_DocIdItemGuid">
    <vt:lpwstr>ca9a01ac-8d2d-4418-b929-ffc236d8f458</vt:lpwstr>
  </property>
  <property fmtid="{D5CDD505-2E9C-101B-9397-08002B2CF9AE}" pid="9" name="SharedWithUsers">
    <vt:lpwstr>104;#Ronnie Macquaker;#117;#Lisa Cowan;#23;#Jack Selby</vt:lpwstr>
  </property>
</Properties>
</file>